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cuments\Colombophilie\Groupement 2024\"/>
    </mc:Choice>
  </mc:AlternateContent>
  <xr:revisionPtr revIDLastSave="0" documentId="13_ncr:1_{068E7585-6BA4-4C37-9C83-EF0BCF6D9073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Vieux" sheetId="1" r:id="rId1"/>
    <sheet name="Yearlings" sheetId="2" r:id="rId2"/>
    <sheet name="Femelles" sheetId="3" r:id="rId3"/>
    <sheet name="Total" sheetId="4" r:id="rId4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18" i="4" l="1"/>
  <c r="BA18" i="4"/>
  <c r="AX18" i="4"/>
  <c r="BD17" i="4"/>
  <c r="BA17" i="4"/>
  <c r="AX17" i="4"/>
  <c r="BD16" i="4"/>
  <c r="BA16" i="4"/>
  <c r="AX16" i="4"/>
  <c r="BD15" i="4"/>
  <c r="BA15" i="4"/>
  <c r="AX15" i="4"/>
  <c r="BD14" i="4"/>
  <c r="BA14" i="4"/>
  <c r="AX14" i="4"/>
  <c r="BD13" i="4"/>
  <c r="BA13" i="4"/>
  <c r="AX13" i="4"/>
  <c r="BD12" i="4"/>
  <c r="BA12" i="4"/>
  <c r="AX12" i="4"/>
  <c r="BD11" i="4"/>
  <c r="BA11" i="4"/>
  <c r="AX11" i="4"/>
  <c r="BD10" i="4"/>
  <c r="BA10" i="4"/>
  <c r="AX10" i="4"/>
  <c r="BD9" i="4"/>
  <c r="BA9" i="4"/>
  <c r="AX9" i="4"/>
  <c r="BD8" i="4"/>
  <c r="BA8" i="4"/>
  <c r="AX8" i="4"/>
  <c r="BD7" i="4"/>
  <c r="BA7" i="4"/>
  <c r="AX7" i="4"/>
  <c r="BD6" i="4"/>
  <c r="BA6" i="4"/>
  <c r="AX6" i="4"/>
  <c r="BD5" i="4"/>
  <c r="BA5" i="4"/>
  <c r="AX5" i="4"/>
  <c r="BD4" i="4"/>
  <c r="BA4" i="4"/>
  <c r="AX4" i="4"/>
  <c r="AU18" i="4"/>
  <c r="AR18" i="4"/>
  <c r="AO18" i="4"/>
  <c r="AU17" i="4"/>
  <c r="AR17" i="4"/>
  <c r="AO17" i="4"/>
  <c r="AU16" i="4"/>
  <c r="AR16" i="4"/>
  <c r="AO16" i="4"/>
  <c r="AU15" i="4"/>
  <c r="AR15" i="4"/>
  <c r="AO15" i="4"/>
  <c r="AU14" i="4"/>
  <c r="AR14" i="4"/>
  <c r="AO14" i="4"/>
  <c r="AU13" i="4"/>
  <c r="AR13" i="4"/>
  <c r="AO13" i="4"/>
  <c r="AU12" i="4"/>
  <c r="AR12" i="4"/>
  <c r="AO12" i="4"/>
  <c r="AU11" i="4"/>
  <c r="AR11" i="4"/>
  <c r="AO11" i="4"/>
  <c r="AU10" i="4"/>
  <c r="AR10" i="4"/>
  <c r="AO10" i="4"/>
  <c r="AU9" i="4"/>
  <c r="AR9" i="4"/>
  <c r="AO9" i="4"/>
  <c r="AU8" i="4"/>
  <c r="AR8" i="4"/>
  <c r="AO8" i="4"/>
  <c r="AU7" i="4"/>
  <c r="AR7" i="4"/>
  <c r="AO7" i="4"/>
  <c r="AU6" i="4"/>
  <c r="AR6" i="4"/>
  <c r="AO6" i="4"/>
  <c r="AU5" i="4"/>
  <c r="AR5" i="4"/>
  <c r="AO5" i="4"/>
  <c r="AU4" i="4"/>
  <c r="AR4" i="4"/>
  <c r="AO4" i="4"/>
  <c r="AL4" i="4"/>
  <c r="AL5" i="4"/>
  <c r="AL6" i="4"/>
  <c r="AL7" i="4"/>
  <c r="AL8" i="4"/>
  <c r="AL9" i="4"/>
  <c r="AL11" i="4"/>
  <c r="AL12" i="4"/>
  <c r="AL13" i="4"/>
  <c r="AL14" i="4"/>
  <c r="AL15" i="4"/>
  <c r="AL16" i="4"/>
  <c r="AL17" i="4"/>
  <c r="AL18" i="4"/>
  <c r="AL10" i="4"/>
  <c r="AI5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4" i="4"/>
  <c r="AF5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4" i="4"/>
  <c r="AC5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4" i="4"/>
  <c r="Z19" i="4"/>
  <c r="W19" i="4"/>
  <c r="Z18" i="4"/>
  <c r="W18" i="4"/>
  <c r="Z17" i="4"/>
  <c r="W17" i="4"/>
  <c r="Z16" i="4"/>
  <c r="W16" i="4"/>
  <c r="Z15" i="4"/>
  <c r="W15" i="4"/>
  <c r="Z14" i="4"/>
  <c r="W14" i="4"/>
  <c r="Z13" i="4"/>
  <c r="W13" i="4"/>
  <c r="Z12" i="4"/>
  <c r="W12" i="4"/>
  <c r="Z11" i="4"/>
  <c r="W11" i="4"/>
  <c r="Z10" i="4"/>
  <c r="W10" i="4"/>
  <c r="Z9" i="4"/>
  <c r="W9" i="4"/>
  <c r="Z8" i="4"/>
  <c r="W8" i="4"/>
  <c r="Z7" i="4"/>
  <c r="W7" i="4"/>
  <c r="Z6" i="4"/>
  <c r="W6" i="4"/>
  <c r="Z5" i="4"/>
  <c r="W5" i="4"/>
  <c r="Z4" i="4"/>
  <c r="W4" i="4"/>
  <c r="T19" i="4"/>
  <c r="Q19" i="4"/>
  <c r="T18" i="4"/>
  <c r="Q18" i="4"/>
  <c r="T17" i="4"/>
  <c r="Q17" i="4"/>
  <c r="T16" i="4"/>
  <c r="Q16" i="4"/>
  <c r="T15" i="4"/>
  <c r="Q15" i="4"/>
  <c r="T14" i="4"/>
  <c r="Q14" i="4"/>
  <c r="T13" i="4"/>
  <c r="Q13" i="4"/>
  <c r="T12" i="4"/>
  <c r="Q12" i="4"/>
  <c r="T11" i="4"/>
  <c r="Q11" i="4"/>
  <c r="T10" i="4"/>
  <c r="Q10" i="4"/>
  <c r="T9" i="4"/>
  <c r="Q9" i="4"/>
  <c r="T8" i="4"/>
  <c r="Q8" i="4"/>
  <c r="T7" i="4"/>
  <c r="Q7" i="4"/>
  <c r="T6" i="4"/>
  <c r="Q6" i="4"/>
  <c r="T5" i="4"/>
  <c r="Q5" i="4"/>
  <c r="T4" i="4"/>
  <c r="Q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4" i="4"/>
  <c r="BE16" i="4" l="1"/>
  <c r="BE19" i="4"/>
  <c r="BE5" i="4"/>
  <c r="BE13" i="4"/>
  <c r="BE11" i="4"/>
  <c r="BE10" i="4"/>
  <c r="BE12" i="4"/>
  <c r="BE9" i="4"/>
  <c r="BE8" i="4"/>
  <c r="BE6" i="4"/>
  <c r="BE7" i="4"/>
  <c r="BE15" i="4"/>
  <c r="BE17" i="4"/>
  <c r="BE14" i="4"/>
  <c r="BE18" i="4"/>
  <c r="BE4" i="4"/>
  <c r="BE20" i="4" l="1"/>
</calcChain>
</file>

<file path=xl/sharedStrings.xml><?xml version="1.0" encoding="utf-8"?>
<sst xmlns="http://schemas.openxmlformats.org/spreadsheetml/2006/main" count="241" uniqueCount="93">
  <si>
    <t>Prise en charge transport : 977.15 €</t>
  </si>
  <si>
    <t>Total transport à payer à l'organisateur : 1543 x 1.40 = 2160.20 €</t>
  </si>
  <si>
    <t>Total transport collecté : 1183.05 €</t>
  </si>
  <si>
    <t>Total frais divers : 2.00 €</t>
  </si>
  <si>
    <t>Total classification : 141.44 €</t>
  </si>
  <si>
    <t>Total jeu : 130.80 €</t>
  </si>
  <si>
    <t>Total Vieux : 1457.29 €</t>
  </si>
  <si>
    <t>Total :</t>
  </si>
  <si>
    <t>Union Watten, Watten</t>
  </si>
  <si>
    <t>Les Mals Partis, Enquin-Lez-G.</t>
  </si>
  <si>
    <t>Les Isoles Reunis, Roquetoire</t>
  </si>
  <si>
    <t>Les Amis Reunis, Zutkerque</t>
  </si>
  <si>
    <t>Les Amis Reunis, Therouanne</t>
  </si>
  <si>
    <t>Le Messager, Houlle</t>
  </si>
  <si>
    <t>Le Club Arquois, Arques</t>
  </si>
  <si>
    <t>La Messagere, Renescure</t>
  </si>
  <si>
    <t>La Lumbroise, Lumbres</t>
  </si>
  <si>
    <t>La Colombe, Wizernes</t>
  </si>
  <si>
    <t>L'hirondelle, Linghem-quernes</t>
  </si>
  <si>
    <t>L'etincelle, Aire Sur La Lys</t>
  </si>
  <si>
    <t>L'estafette, Audruicq</t>
  </si>
  <si>
    <t>L'éclair, Fauquembergues</t>
  </si>
  <si>
    <t>L'éclair, Blendecques</t>
  </si>
  <si>
    <t>Entente Colombophile, St Omer</t>
  </si>
  <si>
    <t>Total
orga. (€)</t>
  </si>
  <si>
    <t>Total
tran. (€)</t>
  </si>
  <si>
    <t>Total
(€)</t>
  </si>
  <si>
    <t>fr.
div.(€)</t>
  </si>
  <si>
    <t>app.
(€)</t>
  </si>
  <si>
    <t>clas.
(€)</t>
  </si>
  <si>
    <t>rés.
(€)</t>
  </si>
  <si>
    <t>Frais
(€)</t>
  </si>
  <si>
    <t>Total
jeu (€)</t>
  </si>
  <si>
    <t>3/5
0.2</t>
  </si>
  <si>
    <t>2/3
0.2</t>
  </si>
  <si>
    <t>2/2
0.2</t>
  </si>
  <si>
    <t>ND
0.2</t>
  </si>
  <si>
    <t>as
1</t>
  </si>
  <si>
    <t>richome
0.2</t>
  </si>
  <si>
    <t>trio
0.2</t>
  </si>
  <si>
    <t>double
1.5</t>
  </si>
  <si>
    <t>par 50
0.2</t>
  </si>
  <si>
    <t>par 30
0.2</t>
  </si>
  <si>
    <t>par 20
0.2</t>
  </si>
  <si>
    <t>par 4
15</t>
  </si>
  <si>
    <t>par 4
7.5</t>
  </si>
  <si>
    <t>par 4
4.5</t>
  </si>
  <si>
    <t>par 4
3</t>
  </si>
  <si>
    <t>par 4
1.5</t>
  </si>
  <si>
    <t>par 4
1</t>
  </si>
  <si>
    <t>par 4
0.8</t>
  </si>
  <si>
    <t>par 4
0.6</t>
  </si>
  <si>
    <t>par 4
0.4</t>
  </si>
  <si>
    <t>par 4
0.2</t>
  </si>
  <si>
    <t>Pigeons</t>
  </si>
  <si>
    <t>Amateurs</t>
  </si>
  <si>
    <t>Société</t>
  </si>
  <si>
    <t>Rapport - Consolidation par zone | 001 SaintOmer Doublage 1Re Rgion, SaintOmer</t>
  </si>
  <si>
    <t>Vierzon du 20/05/2024 - Vieux</t>
  </si>
  <si>
    <t>Prise en charge transport : 433.40 €</t>
  </si>
  <si>
    <t>Total transport à payer à l'organisateur : 764 x 1.40 = 1069.60 €</t>
  </si>
  <si>
    <t>Total transport collecté : 636.20 €</t>
  </si>
  <si>
    <t>Total classification : 73.12 €</t>
  </si>
  <si>
    <t>Total jeu : 39.60 €</t>
  </si>
  <si>
    <t>Total Yearlings : 748.92 €</t>
  </si>
  <si>
    <t>Vierzon du 20/05/2024 - Yearlings</t>
  </si>
  <si>
    <t>Total transport collecté : 1.00 €</t>
  </si>
  <si>
    <t>Total classification : 14.52 €</t>
  </si>
  <si>
    <t>Total jeu : 12.40 €</t>
  </si>
  <si>
    <t>Total Femelles : 27.92 €</t>
  </si>
  <si>
    <t>Vierzon du 20/05/2024 - Femelles</t>
  </si>
  <si>
    <t>Vieux</t>
  </si>
  <si>
    <t>1 an</t>
  </si>
  <si>
    <t xml:space="preserve">Vierzon Vieux </t>
  </si>
  <si>
    <t>Vierzon Yearlings</t>
  </si>
  <si>
    <t xml:space="preserve">Vivonne Vieux </t>
  </si>
  <si>
    <t>Vivonne Yearlings</t>
  </si>
  <si>
    <t xml:space="preserve">Ruffec Vieux </t>
  </si>
  <si>
    <t>Ruffec Yearlings</t>
  </si>
  <si>
    <t xml:space="preserve">Brive Vieux </t>
  </si>
  <si>
    <t>Brive Yearlings</t>
  </si>
  <si>
    <t xml:space="preserve">Argenton Vieux </t>
  </si>
  <si>
    <t>Argenton Yearlings</t>
  </si>
  <si>
    <t>Argenton jeunes</t>
  </si>
  <si>
    <t>jeunes</t>
  </si>
  <si>
    <t xml:space="preserve">Nîmes Vieux </t>
  </si>
  <si>
    <t xml:space="preserve">La Souterraine Vieux </t>
  </si>
  <si>
    <t>La Souterraine Yearlings</t>
  </si>
  <si>
    <t>La Souterraine jeunes</t>
  </si>
  <si>
    <t xml:space="preserve">Guéret Vieux </t>
  </si>
  <si>
    <t>Guéret Yearlings</t>
  </si>
  <si>
    <t>Guéret jeunes</t>
  </si>
  <si>
    <t>A payer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</si>
</sst>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]#,##0.00_-"/>
  </numFmts>
  <fonts count="5" x14ac:knownFonts="1">
    <font>
      <sz val="8"/>
      <color rgb="FF000000"/>
      <name val="Arial"/>
    </font>
    <font>
      <b/>
      <sz val="8"/>
      <color rgb="FF000000"/>
      <name val="Arial"/>
    </font>
    <font>
      <b/>
      <sz val="14"/>
      <color rgb="FF000000"/>
      <name val="Arial"/>
    </font>
    <font>
      <b/>
      <u/>
      <sz val="12"/>
      <color rgb="FF000000"/>
      <name val="Arial"/>
    </font>
    <font>
      <b/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none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164" fontId="1" fillId="7" borderId="0" xfId="0" applyNumberFormat="1" applyFont="1" applyFill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164" fontId="1" fillId="8" borderId="0" xfId="0" applyNumberFormat="1" applyFont="1" applyFill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164" fontId="1" fillId="9" borderId="0" xfId="0" applyNumberFormat="1" applyFont="1" applyFill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164" fontId="1" fillId="10" borderId="0" xfId="0" applyNumberFormat="1" applyFont="1" applyFill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26"/>
  <sheetViews>
    <sheetView workbookViewId="0">
      <selection activeCell="A21" sqref="A21:AG21"/>
    </sheetView>
  </sheetViews>
  <sheetFormatPr baseColWidth="10" defaultColWidth="8.88671875" defaultRowHeight="10" x14ac:dyDescent="0.2"/>
  <cols>
    <col min="1" max="1" width="25" customWidth="1"/>
    <col min="2" max="2" width="11.6640625" bestFit="1" customWidth="1"/>
    <col min="3" max="3" width="10.44140625" bestFit="1" customWidth="1"/>
    <col min="4" max="13" width="6.33203125" bestFit="1" customWidth="1"/>
    <col min="14" max="17" width="7.33203125" bestFit="1" customWidth="1"/>
    <col min="18" max="18" width="5.109375" bestFit="1" customWidth="1"/>
    <col min="19" max="19" width="8.33203125" bestFit="1" customWidth="1"/>
    <col min="20" max="20" width="3" bestFit="1" customWidth="1"/>
    <col min="21" max="24" width="5.109375" bestFit="1" customWidth="1"/>
    <col min="25" max="25" width="8.44140625" bestFit="1" customWidth="1"/>
    <col min="26" max="26" width="10.44140625" bestFit="1" customWidth="1"/>
    <col min="27" max="27" width="7.33203125" bestFit="1" customWidth="1"/>
    <col min="28" max="28" width="9.44140625" bestFit="1" customWidth="1"/>
    <col min="29" max="29" width="5.109375" bestFit="1" customWidth="1"/>
    <col min="30" max="30" width="8.33203125" bestFit="1" customWidth="1"/>
    <col min="31" max="33" width="10.44140625" bestFit="1" customWidth="1"/>
  </cols>
  <sheetData>
    <row r="1" spans="1:33" ht="50" customHeight="1" x14ac:dyDescent="0.2">
      <c r="A1" s="8" t="s">
        <v>57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S1" s="9" t="s">
        <v>58</v>
      </c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3" ht="21" x14ac:dyDescent="0.2">
      <c r="A2" s="1" t="s">
        <v>56</v>
      </c>
      <c r="B2" s="2" t="s">
        <v>55</v>
      </c>
      <c r="C2" s="2" t="s">
        <v>54</v>
      </c>
      <c r="D2" s="3" t="s">
        <v>53</v>
      </c>
      <c r="E2" s="3" t="s">
        <v>52</v>
      </c>
      <c r="F2" s="3" t="s">
        <v>51</v>
      </c>
      <c r="G2" s="3" t="s">
        <v>50</v>
      </c>
      <c r="H2" s="3" t="s">
        <v>49</v>
      </c>
      <c r="I2" s="3" t="s">
        <v>48</v>
      </c>
      <c r="J2" s="3" t="s">
        <v>47</v>
      </c>
      <c r="K2" s="3" t="s">
        <v>46</v>
      </c>
      <c r="L2" s="3" t="s">
        <v>45</v>
      </c>
      <c r="M2" s="3" t="s">
        <v>44</v>
      </c>
      <c r="N2" s="3" t="s">
        <v>43</v>
      </c>
      <c r="O2" s="3" t="s">
        <v>42</v>
      </c>
      <c r="P2" s="3" t="s">
        <v>41</v>
      </c>
      <c r="Q2" s="3" t="s">
        <v>40</v>
      </c>
      <c r="R2" s="3" t="s">
        <v>39</v>
      </c>
      <c r="S2" s="3" t="s">
        <v>38</v>
      </c>
      <c r="T2" s="3" t="s">
        <v>37</v>
      </c>
      <c r="U2" s="3" t="s">
        <v>36</v>
      </c>
      <c r="V2" s="3" t="s">
        <v>35</v>
      </c>
      <c r="W2" s="3" t="s">
        <v>34</v>
      </c>
      <c r="X2" s="3" t="s">
        <v>33</v>
      </c>
      <c r="Y2" s="3" t="s">
        <v>32</v>
      </c>
      <c r="Z2" s="3" t="s">
        <v>31</v>
      </c>
      <c r="AA2" s="3" t="s">
        <v>30</v>
      </c>
      <c r="AB2" s="3" t="s">
        <v>29</v>
      </c>
      <c r="AC2" s="3" t="s">
        <v>28</v>
      </c>
      <c r="AD2" s="3" t="s">
        <v>27</v>
      </c>
      <c r="AE2" s="3" t="s">
        <v>26</v>
      </c>
      <c r="AF2" s="3" t="s">
        <v>25</v>
      </c>
      <c r="AG2" s="4" t="s">
        <v>24</v>
      </c>
    </row>
    <row r="3" spans="1:33" x14ac:dyDescent="0.2">
      <c r="A3" s="5" t="s">
        <v>23</v>
      </c>
      <c r="B3" s="5">
        <v>9</v>
      </c>
      <c r="C3" s="5">
        <v>124</v>
      </c>
      <c r="D3" s="5">
        <v>41</v>
      </c>
      <c r="E3" s="5">
        <v>13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>
        <v>5</v>
      </c>
      <c r="T3" s="5"/>
      <c r="U3" s="5">
        <v>41</v>
      </c>
      <c r="V3" s="5">
        <v>10</v>
      </c>
      <c r="W3" s="5">
        <v>6</v>
      </c>
      <c r="X3" s="5">
        <v>5</v>
      </c>
      <c r="Y3" s="5">
        <v>26.8</v>
      </c>
      <c r="Z3" s="5">
        <v>119.6</v>
      </c>
      <c r="AA3" s="5">
        <v>1.35</v>
      </c>
      <c r="AB3" s="5">
        <v>9.92</v>
      </c>
      <c r="AC3" s="5"/>
      <c r="AD3" s="5"/>
      <c r="AE3" s="5">
        <v>157.66999999999999</v>
      </c>
      <c r="AF3" s="5">
        <v>173.6</v>
      </c>
      <c r="AG3" s="5">
        <v>211.67</v>
      </c>
    </row>
    <row r="4" spans="1:33" x14ac:dyDescent="0.2">
      <c r="A4" s="5" t="s">
        <v>22</v>
      </c>
      <c r="B4" s="5">
        <v>4</v>
      </c>
      <c r="C4" s="5">
        <v>39</v>
      </c>
      <c r="D4" s="5">
        <v>19</v>
      </c>
      <c r="E4" s="5">
        <v>9</v>
      </c>
      <c r="F4" s="5">
        <v>9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>
        <v>9</v>
      </c>
      <c r="V4" s="5"/>
      <c r="W4" s="5">
        <v>16</v>
      </c>
      <c r="X4" s="5">
        <v>12</v>
      </c>
      <c r="Y4" s="5">
        <v>20.2</v>
      </c>
      <c r="Z4" s="5">
        <v>58.6</v>
      </c>
      <c r="AA4" s="5">
        <v>0.6</v>
      </c>
      <c r="AB4" s="5">
        <v>3.12</v>
      </c>
      <c r="AC4" s="5"/>
      <c r="AD4" s="5"/>
      <c r="AE4" s="5">
        <v>82.52</v>
      </c>
      <c r="AF4" s="5">
        <v>54.6</v>
      </c>
      <c r="AG4" s="5">
        <v>78.52</v>
      </c>
    </row>
    <row r="5" spans="1:33" x14ac:dyDescent="0.2">
      <c r="A5" s="5" t="s">
        <v>21</v>
      </c>
      <c r="B5" s="5">
        <v>7</v>
      </c>
      <c r="C5" s="5">
        <v>91</v>
      </c>
      <c r="D5" s="5">
        <v>5</v>
      </c>
      <c r="E5" s="5">
        <v>5</v>
      </c>
      <c r="F5" s="5">
        <v>5</v>
      </c>
      <c r="G5" s="5">
        <v>5</v>
      </c>
      <c r="H5" s="5">
        <v>5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>
        <v>5</v>
      </c>
      <c r="V5" s="5">
        <v>4</v>
      </c>
      <c r="W5" s="5">
        <v>3</v>
      </c>
      <c r="X5" s="5">
        <v>5</v>
      </c>
      <c r="Y5" s="5">
        <v>18.399999999999999</v>
      </c>
      <c r="Z5" s="5">
        <v>127.4</v>
      </c>
      <c r="AA5" s="5">
        <v>1.05</v>
      </c>
      <c r="AB5" s="5">
        <v>7.28</v>
      </c>
      <c r="AC5" s="5"/>
      <c r="AD5" s="5"/>
      <c r="AE5" s="5">
        <v>154.13</v>
      </c>
      <c r="AF5" s="5">
        <v>127.4</v>
      </c>
      <c r="AG5" s="5">
        <v>154.13</v>
      </c>
    </row>
    <row r="6" spans="1:33" x14ac:dyDescent="0.2">
      <c r="A6" s="5" t="s">
        <v>20</v>
      </c>
      <c r="B6" s="5">
        <v>6</v>
      </c>
      <c r="C6" s="5">
        <v>61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>
        <v>5.6</v>
      </c>
      <c r="AA6" s="5">
        <v>0.9</v>
      </c>
      <c r="AB6" s="5">
        <v>4.88</v>
      </c>
      <c r="AC6" s="5"/>
      <c r="AD6" s="5"/>
      <c r="AE6" s="5">
        <v>11.38</v>
      </c>
      <c r="AF6" s="5">
        <v>85.4</v>
      </c>
      <c r="AG6" s="5">
        <v>91.18</v>
      </c>
    </row>
    <row r="7" spans="1:33" x14ac:dyDescent="0.2">
      <c r="A7" s="5" t="s">
        <v>19</v>
      </c>
      <c r="B7" s="5">
        <v>3</v>
      </c>
      <c r="C7" s="5">
        <v>32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>
        <v>0.45</v>
      </c>
      <c r="AB7" s="5">
        <v>2.56</v>
      </c>
      <c r="AC7" s="5"/>
      <c r="AD7" s="5"/>
      <c r="AE7" s="5">
        <v>3.01</v>
      </c>
      <c r="AF7" s="5">
        <v>44.8</v>
      </c>
      <c r="AG7" s="5">
        <v>47.81</v>
      </c>
    </row>
    <row r="8" spans="1:33" x14ac:dyDescent="0.2">
      <c r="A8" s="5" t="s">
        <v>18</v>
      </c>
      <c r="B8" s="5">
        <v>10</v>
      </c>
      <c r="C8" s="5">
        <v>189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>
        <v>1.5</v>
      </c>
      <c r="AB8" s="5">
        <v>15.12</v>
      </c>
      <c r="AC8" s="5"/>
      <c r="AD8" s="5"/>
      <c r="AE8" s="5">
        <v>16.62</v>
      </c>
      <c r="AF8" s="5">
        <v>264.60000000000002</v>
      </c>
      <c r="AG8" s="5">
        <v>281.22000000000003</v>
      </c>
    </row>
    <row r="9" spans="1:33" x14ac:dyDescent="0.2">
      <c r="A9" s="5" t="s">
        <v>17</v>
      </c>
      <c r="B9" s="5">
        <v>10</v>
      </c>
      <c r="C9" s="5">
        <v>147</v>
      </c>
      <c r="D9" s="5">
        <v>13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>
        <v>2.6</v>
      </c>
      <c r="Z9" s="5">
        <v>179.05</v>
      </c>
      <c r="AA9" s="5">
        <v>1.5</v>
      </c>
      <c r="AB9" s="5">
        <v>11.76</v>
      </c>
      <c r="AC9" s="5"/>
      <c r="AD9" s="5"/>
      <c r="AE9" s="5">
        <v>194.91</v>
      </c>
      <c r="AF9" s="5">
        <v>205.8</v>
      </c>
      <c r="AG9" s="5">
        <v>221.66</v>
      </c>
    </row>
    <row r="10" spans="1:33" x14ac:dyDescent="0.2">
      <c r="A10" s="5" t="s">
        <v>16</v>
      </c>
      <c r="B10" s="5">
        <v>4</v>
      </c>
      <c r="C10" s="5">
        <v>43</v>
      </c>
      <c r="D10" s="5">
        <v>5</v>
      </c>
      <c r="E10" s="5">
        <v>5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>
        <v>3</v>
      </c>
      <c r="Z10" s="5">
        <v>60.2</v>
      </c>
      <c r="AA10" s="5">
        <v>0.6</v>
      </c>
      <c r="AB10" s="5">
        <v>3.44</v>
      </c>
      <c r="AC10" s="5"/>
      <c r="AD10" s="5"/>
      <c r="AE10" s="5">
        <v>67.239999999999995</v>
      </c>
      <c r="AF10" s="5">
        <v>60.2</v>
      </c>
      <c r="AG10" s="5">
        <v>67.239999999999995</v>
      </c>
    </row>
    <row r="11" spans="1:33" x14ac:dyDescent="0.2">
      <c r="A11" s="5" t="s">
        <v>15</v>
      </c>
      <c r="B11" s="5">
        <v>8</v>
      </c>
      <c r="C11" s="5">
        <v>104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>
        <v>156</v>
      </c>
      <c r="AA11" s="5">
        <v>1.2</v>
      </c>
      <c r="AB11" s="5">
        <v>8.32</v>
      </c>
      <c r="AC11" s="5"/>
      <c r="AD11" s="5">
        <v>1</v>
      </c>
      <c r="AE11" s="5">
        <v>166.52</v>
      </c>
      <c r="AF11" s="5">
        <v>145.6</v>
      </c>
      <c r="AG11" s="5">
        <v>155.12</v>
      </c>
    </row>
    <row r="12" spans="1:33" x14ac:dyDescent="0.2">
      <c r="A12" s="5" t="s">
        <v>14</v>
      </c>
      <c r="B12" s="5">
        <v>7</v>
      </c>
      <c r="C12" s="5">
        <v>40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>
        <v>44</v>
      </c>
      <c r="AA12" s="5">
        <v>1.05</v>
      </c>
      <c r="AB12" s="5">
        <v>3.2</v>
      </c>
      <c r="AC12" s="5"/>
      <c r="AD12" s="5"/>
      <c r="AE12" s="5">
        <v>48.25</v>
      </c>
      <c r="AF12" s="5">
        <v>56</v>
      </c>
      <c r="AG12" s="5">
        <v>60.25</v>
      </c>
    </row>
    <row r="13" spans="1:33" x14ac:dyDescent="0.2">
      <c r="A13" s="5" t="s">
        <v>13</v>
      </c>
      <c r="B13" s="5">
        <v>9</v>
      </c>
      <c r="C13" s="5">
        <v>83</v>
      </c>
      <c r="D13" s="5">
        <v>39</v>
      </c>
      <c r="E13" s="5">
        <v>17</v>
      </c>
      <c r="F13" s="5">
        <v>7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>
        <v>4</v>
      </c>
      <c r="S13" s="5"/>
      <c r="T13" s="5"/>
      <c r="U13" s="5">
        <v>32</v>
      </c>
      <c r="V13" s="5">
        <v>10</v>
      </c>
      <c r="W13" s="5">
        <v>9</v>
      </c>
      <c r="X13" s="5">
        <v>19</v>
      </c>
      <c r="Y13" s="5">
        <v>33.6</v>
      </c>
      <c r="Z13" s="5">
        <v>91</v>
      </c>
      <c r="AA13" s="5">
        <v>1.35</v>
      </c>
      <c r="AB13" s="5">
        <v>6.64</v>
      </c>
      <c r="AC13" s="5"/>
      <c r="AD13" s="5"/>
      <c r="AE13" s="5">
        <v>132.59</v>
      </c>
      <c r="AF13" s="5">
        <v>116.2</v>
      </c>
      <c r="AG13" s="5">
        <v>157.79</v>
      </c>
    </row>
    <row r="14" spans="1:33" x14ac:dyDescent="0.2">
      <c r="A14" s="5" t="s">
        <v>12</v>
      </c>
      <c r="B14" s="5">
        <v>9</v>
      </c>
      <c r="C14" s="5">
        <v>120</v>
      </c>
      <c r="D14" s="5">
        <v>42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>
        <v>10</v>
      </c>
      <c r="V14" s="5">
        <v>4</v>
      </c>
      <c r="W14" s="5">
        <v>6</v>
      </c>
      <c r="X14" s="5">
        <v>5</v>
      </c>
      <c r="Y14" s="5">
        <v>13.4</v>
      </c>
      <c r="Z14" s="5">
        <v>177</v>
      </c>
      <c r="AA14" s="5">
        <v>1.35</v>
      </c>
      <c r="AB14" s="5">
        <v>9.6</v>
      </c>
      <c r="AC14" s="5"/>
      <c r="AD14" s="5"/>
      <c r="AE14" s="5">
        <v>201.35</v>
      </c>
      <c r="AF14" s="5">
        <v>168</v>
      </c>
      <c r="AG14" s="5">
        <v>192.35</v>
      </c>
    </row>
    <row r="15" spans="1:33" x14ac:dyDescent="0.2">
      <c r="A15" s="5" t="s">
        <v>11</v>
      </c>
      <c r="B15" s="5">
        <v>13</v>
      </c>
      <c r="C15" s="5">
        <v>200</v>
      </c>
      <c r="D15" s="5">
        <v>34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>
        <v>6.8</v>
      </c>
      <c r="Z15" s="5"/>
      <c r="AA15" s="5">
        <v>1.95</v>
      </c>
      <c r="AB15" s="5">
        <v>16</v>
      </c>
      <c r="AC15" s="5"/>
      <c r="AD15" s="5"/>
      <c r="AE15" s="5">
        <v>24.75</v>
      </c>
      <c r="AF15" s="5">
        <v>280</v>
      </c>
      <c r="AG15" s="5">
        <v>304.75</v>
      </c>
    </row>
    <row r="16" spans="1:33" x14ac:dyDescent="0.2">
      <c r="A16" s="5" t="s">
        <v>10</v>
      </c>
      <c r="B16" s="5">
        <v>5</v>
      </c>
      <c r="C16" s="5">
        <v>35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>
        <v>6</v>
      </c>
      <c r="W16" s="5">
        <v>6</v>
      </c>
      <c r="X16" s="5">
        <v>5</v>
      </c>
      <c r="Y16" s="5">
        <v>3.4</v>
      </c>
      <c r="Z16" s="5">
        <v>45.5</v>
      </c>
      <c r="AA16" s="5">
        <v>0.75</v>
      </c>
      <c r="AB16" s="5">
        <v>2.8</v>
      </c>
      <c r="AC16" s="5"/>
      <c r="AD16" s="5"/>
      <c r="AE16" s="5">
        <v>52.45</v>
      </c>
      <c r="AF16" s="5">
        <v>49</v>
      </c>
      <c r="AG16" s="5">
        <v>55.95</v>
      </c>
    </row>
    <row r="17" spans="1:33" x14ac:dyDescent="0.2">
      <c r="A17" s="5" t="s">
        <v>9</v>
      </c>
      <c r="B17" s="5">
        <v>11</v>
      </c>
      <c r="C17" s="5">
        <v>163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>
        <v>13</v>
      </c>
      <c r="S17" s="5"/>
      <c r="T17" s="5"/>
      <c r="U17" s="5"/>
      <c r="V17" s="5"/>
      <c r="W17" s="5"/>
      <c r="X17" s="5"/>
      <c r="Y17" s="5">
        <v>2.6</v>
      </c>
      <c r="Z17" s="5">
        <v>114.1</v>
      </c>
      <c r="AA17" s="5">
        <v>1.65</v>
      </c>
      <c r="AB17" s="5">
        <v>13.04</v>
      </c>
      <c r="AC17" s="5"/>
      <c r="AD17" s="5">
        <v>1</v>
      </c>
      <c r="AE17" s="5">
        <v>132.38999999999999</v>
      </c>
      <c r="AF17" s="5">
        <v>228.2</v>
      </c>
      <c r="AG17" s="5">
        <v>245.49</v>
      </c>
    </row>
    <row r="18" spans="1:33" x14ac:dyDescent="0.2">
      <c r="A18" s="5" t="s">
        <v>8</v>
      </c>
      <c r="B18" s="5">
        <v>5</v>
      </c>
      <c r="C18" s="5">
        <v>72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>
        <v>5</v>
      </c>
      <c r="AA18" s="5">
        <v>0.75</v>
      </c>
      <c r="AB18" s="5">
        <v>5.76</v>
      </c>
      <c r="AC18" s="5"/>
      <c r="AD18" s="5"/>
      <c r="AE18" s="5">
        <v>11.51</v>
      </c>
      <c r="AF18" s="5">
        <v>100.8</v>
      </c>
      <c r="AG18" s="5">
        <v>107.31</v>
      </c>
    </row>
    <row r="19" spans="1:33" ht="10.5" x14ac:dyDescent="0.2">
      <c r="A19" t="s">
        <v>7</v>
      </c>
      <c r="B19" s="6">
        <v>120</v>
      </c>
      <c r="C19" s="6">
        <v>1543</v>
      </c>
      <c r="D19" s="6">
        <v>198</v>
      </c>
      <c r="E19" s="6">
        <v>49</v>
      </c>
      <c r="F19" s="6">
        <v>21</v>
      </c>
      <c r="G19" s="6">
        <v>5</v>
      </c>
      <c r="H19" s="6">
        <v>5</v>
      </c>
      <c r="I19" s="6"/>
      <c r="J19" s="6"/>
      <c r="K19" s="6"/>
      <c r="L19" s="6"/>
      <c r="M19" s="6"/>
      <c r="N19" s="6"/>
      <c r="O19" s="6"/>
      <c r="P19" s="6"/>
      <c r="Q19" s="6"/>
      <c r="R19" s="6">
        <v>17</v>
      </c>
      <c r="S19" s="6">
        <v>5</v>
      </c>
      <c r="T19" s="6"/>
      <c r="U19" s="6">
        <v>97</v>
      </c>
      <c r="V19" s="6">
        <v>34</v>
      </c>
      <c r="W19" s="6">
        <v>46</v>
      </c>
      <c r="X19" s="6">
        <v>51</v>
      </c>
      <c r="Y19" s="6">
        <v>130.80000000000001</v>
      </c>
      <c r="Z19" s="6">
        <v>1183.05</v>
      </c>
      <c r="AA19" s="6">
        <v>18</v>
      </c>
      <c r="AB19" s="6">
        <v>123.44</v>
      </c>
      <c r="AC19" s="6"/>
      <c r="AD19" s="6">
        <v>2</v>
      </c>
      <c r="AE19" s="6">
        <v>1457.29</v>
      </c>
      <c r="AF19" s="6">
        <v>2160.1999999999998</v>
      </c>
      <c r="AG19" s="6">
        <v>2432.44</v>
      </c>
    </row>
    <row r="20" spans="1:33" x14ac:dyDescent="0.2">
      <c r="A20" s="7" t="s">
        <v>6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</row>
    <row r="21" spans="1:33" x14ac:dyDescent="0.2">
      <c r="A21" s="7" t="s">
        <v>5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</row>
    <row r="22" spans="1:33" x14ac:dyDescent="0.2">
      <c r="A22" s="7" t="s">
        <v>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</row>
    <row r="23" spans="1:33" x14ac:dyDescent="0.2">
      <c r="A23" s="7" t="s">
        <v>3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</row>
    <row r="24" spans="1:33" x14ac:dyDescent="0.2">
      <c r="A24" s="7" t="s">
        <v>2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</row>
    <row r="25" spans="1:33" x14ac:dyDescent="0.2">
      <c r="A25" s="7" t="s">
        <v>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</row>
    <row r="26" spans="1:33" x14ac:dyDescent="0.2">
      <c r="A26" s="7" t="s">
        <v>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</row>
  </sheetData>
  <mergeCells count="9">
    <mergeCell ref="A25:AG25"/>
    <mergeCell ref="A26:AG26"/>
    <mergeCell ref="A1:Q1"/>
    <mergeCell ref="S1:AE1"/>
    <mergeCell ref="A20:AG20"/>
    <mergeCell ref="A21:AG21"/>
    <mergeCell ref="A22:AG22"/>
    <mergeCell ref="A23:AG23"/>
    <mergeCell ref="A24:AG24"/>
  </mergeCells>
  <printOptions horizontalCentered="1"/>
  <pageMargins left="0.2" right="0.2" top="0.2" bottom="0.5" header="0.3" footer="0.3"/>
  <pageSetup fitToHeight="0" orientation="landscape"/>
  <headerFooter>
    <oddFooter>PiRcube Club - www.pir3.net, 26/08/24 19:22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25"/>
  <sheetViews>
    <sheetView workbookViewId="0">
      <selection activeCell="S1" sqref="S1:AE1"/>
    </sheetView>
  </sheetViews>
  <sheetFormatPr baseColWidth="10" defaultColWidth="8.88671875" defaultRowHeight="10" x14ac:dyDescent="0.2"/>
  <cols>
    <col min="1" max="1" width="25" customWidth="1"/>
    <col min="2" max="2" width="11.6640625" bestFit="1" customWidth="1"/>
    <col min="3" max="3" width="10.44140625" bestFit="1" customWidth="1"/>
    <col min="4" max="13" width="6.33203125" bestFit="1" customWidth="1"/>
    <col min="14" max="17" width="7.33203125" bestFit="1" customWidth="1"/>
    <col min="18" max="18" width="5.109375" bestFit="1" customWidth="1"/>
    <col min="19" max="19" width="8.33203125" bestFit="1" customWidth="1"/>
    <col min="20" max="20" width="3" bestFit="1" customWidth="1"/>
    <col min="21" max="24" width="5.109375" bestFit="1" customWidth="1"/>
    <col min="25" max="25" width="8.33203125" bestFit="1" customWidth="1"/>
    <col min="26" max="26" width="8.44140625" bestFit="1" customWidth="1"/>
    <col min="27" max="27" width="7.33203125" bestFit="1" customWidth="1"/>
    <col min="28" max="28" width="8.44140625" bestFit="1" customWidth="1"/>
    <col min="29" max="29" width="5.109375" bestFit="1" customWidth="1"/>
    <col min="30" max="30" width="8.33203125" bestFit="1" customWidth="1"/>
    <col min="31" max="31" width="9.44140625" bestFit="1" customWidth="1"/>
    <col min="32" max="33" width="10.44140625" bestFit="1" customWidth="1"/>
  </cols>
  <sheetData>
    <row r="1" spans="1:33" ht="50" customHeight="1" x14ac:dyDescent="0.2">
      <c r="A1" s="8" t="s">
        <v>57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S1" s="9" t="s">
        <v>65</v>
      </c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3" ht="21" x14ac:dyDescent="0.2">
      <c r="A2" s="1" t="s">
        <v>56</v>
      </c>
      <c r="B2" s="2" t="s">
        <v>55</v>
      </c>
      <c r="C2" s="2" t="s">
        <v>54</v>
      </c>
      <c r="D2" s="3" t="s">
        <v>53</v>
      </c>
      <c r="E2" s="3" t="s">
        <v>52</v>
      </c>
      <c r="F2" s="3" t="s">
        <v>51</v>
      </c>
      <c r="G2" s="3" t="s">
        <v>50</v>
      </c>
      <c r="H2" s="3" t="s">
        <v>49</v>
      </c>
      <c r="I2" s="3" t="s">
        <v>48</v>
      </c>
      <c r="J2" s="3" t="s">
        <v>47</v>
      </c>
      <c r="K2" s="3" t="s">
        <v>46</v>
      </c>
      <c r="L2" s="3" t="s">
        <v>45</v>
      </c>
      <c r="M2" s="3" t="s">
        <v>44</v>
      </c>
      <c r="N2" s="3" t="s">
        <v>43</v>
      </c>
      <c r="O2" s="3" t="s">
        <v>42</v>
      </c>
      <c r="P2" s="3" t="s">
        <v>41</v>
      </c>
      <c r="Q2" s="3" t="s">
        <v>40</v>
      </c>
      <c r="R2" s="3" t="s">
        <v>39</v>
      </c>
      <c r="S2" s="3" t="s">
        <v>38</v>
      </c>
      <c r="T2" s="3" t="s">
        <v>37</v>
      </c>
      <c r="U2" s="3" t="s">
        <v>36</v>
      </c>
      <c r="V2" s="3" t="s">
        <v>35</v>
      </c>
      <c r="W2" s="3" t="s">
        <v>34</v>
      </c>
      <c r="X2" s="3" t="s">
        <v>33</v>
      </c>
      <c r="Y2" s="3" t="s">
        <v>32</v>
      </c>
      <c r="Z2" s="3" t="s">
        <v>31</v>
      </c>
      <c r="AA2" s="3" t="s">
        <v>30</v>
      </c>
      <c r="AB2" s="3" t="s">
        <v>29</v>
      </c>
      <c r="AC2" s="3" t="s">
        <v>28</v>
      </c>
      <c r="AD2" s="3" t="s">
        <v>27</v>
      </c>
      <c r="AE2" s="3" t="s">
        <v>26</v>
      </c>
      <c r="AF2" s="3" t="s">
        <v>25</v>
      </c>
      <c r="AG2" s="4" t="s">
        <v>24</v>
      </c>
    </row>
    <row r="3" spans="1:33" x14ac:dyDescent="0.2">
      <c r="A3" s="5" t="s">
        <v>23</v>
      </c>
      <c r="B3" s="5">
        <v>4</v>
      </c>
      <c r="C3" s="5">
        <v>34</v>
      </c>
      <c r="D3" s="5">
        <v>11</v>
      </c>
      <c r="E3" s="5">
        <v>5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>
        <v>5</v>
      </c>
      <c r="T3" s="5"/>
      <c r="U3" s="5">
        <v>10</v>
      </c>
      <c r="V3" s="5">
        <v>6</v>
      </c>
      <c r="W3" s="5">
        <v>3</v>
      </c>
      <c r="X3" s="5">
        <v>5</v>
      </c>
      <c r="Y3" s="5">
        <v>10</v>
      </c>
      <c r="Z3" s="5">
        <v>31.6</v>
      </c>
      <c r="AA3" s="5">
        <v>0.6</v>
      </c>
      <c r="AB3" s="5">
        <v>2.72</v>
      </c>
      <c r="AC3" s="5"/>
      <c r="AD3" s="5"/>
      <c r="AE3" s="5">
        <v>44.92</v>
      </c>
      <c r="AF3" s="5">
        <v>47.6</v>
      </c>
      <c r="AG3" s="5">
        <v>60.92</v>
      </c>
    </row>
    <row r="4" spans="1:33" x14ac:dyDescent="0.2">
      <c r="A4" s="5" t="s">
        <v>22</v>
      </c>
      <c r="B4" s="5">
        <v>4</v>
      </c>
      <c r="C4" s="5">
        <v>26</v>
      </c>
      <c r="D4" s="5">
        <v>13</v>
      </c>
      <c r="E4" s="5">
        <v>4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>
        <v>4</v>
      </c>
      <c r="V4" s="5"/>
      <c r="W4" s="5">
        <v>9</v>
      </c>
      <c r="X4" s="5">
        <v>6</v>
      </c>
      <c r="Y4" s="5">
        <v>8</v>
      </c>
      <c r="Z4" s="5">
        <v>36.4</v>
      </c>
      <c r="AA4" s="5">
        <v>0.6</v>
      </c>
      <c r="AB4" s="5">
        <v>2.08</v>
      </c>
      <c r="AC4" s="5"/>
      <c r="AD4" s="5"/>
      <c r="AE4" s="5">
        <v>47.08</v>
      </c>
      <c r="AF4" s="5">
        <v>36.4</v>
      </c>
      <c r="AG4" s="5">
        <v>47.08</v>
      </c>
    </row>
    <row r="5" spans="1:33" x14ac:dyDescent="0.2">
      <c r="A5" s="5" t="s">
        <v>21</v>
      </c>
      <c r="B5" s="5">
        <v>1</v>
      </c>
      <c r="C5" s="5">
        <v>11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>
        <v>0.15</v>
      </c>
      <c r="AB5" s="5">
        <v>0.88</v>
      </c>
      <c r="AC5" s="5"/>
      <c r="AD5" s="5"/>
      <c r="AE5" s="5">
        <v>1.03</v>
      </c>
      <c r="AF5" s="5">
        <v>15.4</v>
      </c>
      <c r="AG5" s="5">
        <v>16.43</v>
      </c>
    </row>
    <row r="6" spans="1:33" x14ac:dyDescent="0.2">
      <c r="A6" s="5" t="s">
        <v>20</v>
      </c>
      <c r="B6" s="5">
        <v>4</v>
      </c>
      <c r="C6" s="5">
        <v>22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>
        <v>4.2</v>
      </c>
      <c r="AA6" s="5">
        <v>0.6</v>
      </c>
      <c r="AB6" s="5">
        <v>1.76</v>
      </c>
      <c r="AC6" s="5"/>
      <c r="AD6" s="5"/>
      <c r="AE6" s="5">
        <v>6.56</v>
      </c>
      <c r="AF6" s="5">
        <v>30.8</v>
      </c>
      <c r="AG6" s="5">
        <v>33.159999999999997</v>
      </c>
    </row>
    <row r="7" spans="1:33" x14ac:dyDescent="0.2">
      <c r="A7" s="5" t="s">
        <v>19</v>
      </c>
      <c r="B7" s="5">
        <v>1</v>
      </c>
      <c r="C7" s="5">
        <v>6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>
        <v>0.15</v>
      </c>
      <c r="AB7" s="5">
        <v>0.48</v>
      </c>
      <c r="AC7" s="5"/>
      <c r="AD7" s="5"/>
      <c r="AE7" s="5">
        <v>0.63</v>
      </c>
      <c r="AF7" s="5">
        <v>8.4</v>
      </c>
      <c r="AG7" s="5">
        <v>9.0299999999999994</v>
      </c>
    </row>
    <row r="8" spans="1:33" x14ac:dyDescent="0.2">
      <c r="A8" s="5" t="s">
        <v>18</v>
      </c>
      <c r="B8" s="5">
        <v>4</v>
      </c>
      <c r="C8" s="5">
        <v>62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>
        <v>0.6</v>
      </c>
      <c r="AB8" s="5">
        <v>4.96</v>
      </c>
      <c r="AC8" s="5"/>
      <c r="AD8" s="5"/>
      <c r="AE8" s="5">
        <v>5.56</v>
      </c>
      <c r="AF8" s="5">
        <v>86.8</v>
      </c>
      <c r="AG8" s="5">
        <v>92.36</v>
      </c>
    </row>
    <row r="9" spans="1:33" x14ac:dyDescent="0.2">
      <c r="A9" s="5" t="s">
        <v>17</v>
      </c>
      <c r="B9" s="5">
        <v>8</v>
      </c>
      <c r="C9" s="5">
        <v>54</v>
      </c>
      <c r="D9" s="5">
        <v>12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>
        <v>2.4</v>
      </c>
      <c r="Z9" s="5">
        <v>62.1</v>
      </c>
      <c r="AA9" s="5">
        <v>1.2</v>
      </c>
      <c r="AB9" s="5">
        <v>4.32</v>
      </c>
      <c r="AC9" s="5"/>
      <c r="AD9" s="5"/>
      <c r="AE9" s="5">
        <v>70.02</v>
      </c>
      <c r="AF9" s="5">
        <v>75.599999999999994</v>
      </c>
      <c r="AG9" s="5">
        <v>83.52</v>
      </c>
    </row>
    <row r="10" spans="1:33" x14ac:dyDescent="0.2">
      <c r="A10" s="5" t="s">
        <v>16</v>
      </c>
      <c r="B10" s="5">
        <v>5</v>
      </c>
      <c r="C10" s="5">
        <v>95</v>
      </c>
      <c r="D10" s="5">
        <v>5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>
        <v>1</v>
      </c>
      <c r="Z10" s="5">
        <v>133</v>
      </c>
      <c r="AA10" s="5">
        <v>0.75</v>
      </c>
      <c r="AB10" s="5">
        <v>7.6</v>
      </c>
      <c r="AC10" s="5"/>
      <c r="AD10" s="5"/>
      <c r="AE10" s="5">
        <v>142.35</v>
      </c>
      <c r="AF10" s="5">
        <v>133</v>
      </c>
      <c r="AG10" s="5">
        <v>142.35</v>
      </c>
    </row>
    <row r="11" spans="1:33" x14ac:dyDescent="0.2">
      <c r="A11" s="5" t="s">
        <v>15</v>
      </c>
      <c r="B11" s="5">
        <v>5</v>
      </c>
      <c r="C11" s="5">
        <v>42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>
        <v>63</v>
      </c>
      <c r="AA11" s="5">
        <v>0.75</v>
      </c>
      <c r="AB11" s="5">
        <v>3.36</v>
      </c>
      <c r="AC11" s="5"/>
      <c r="AD11" s="5"/>
      <c r="AE11" s="5">
        <v>67.11</v>
      </c>
      <c r="AF11" s="5">
        <v>58.8</v>
      </c>
      <c r="AG11" s="5">
        <v>62.91</v>
      </c>
    </row>
    <row r="12" spans="1:33" x14ac:dyDescent="0.2">
      <c r="A12" s="5" t="s">
        <v>14</v>
      </c>
      <c r="B12" s="5">
        <v>4</v>
      </c>
      <c r="C12" s="5">
        <v>39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>
        <v>42.9</v>
      </c>
      <c r="AA12" s="5">
        <v>0.6</v>
      </c>
      <c r="AB12" s="5">
        <v>3.12</v>
      </c>
      <c r="AC12" s="5"/>
      <c r="AD12" s="5"/>
      <c r="AE12" s="5">
        <v>46.62</v>
      </c>
      <c r="AF12" s="5">
        <v>54.6</v>
      </c>
      <c r="AG12" s="5">
        <v>58.32</v>
      </c>
    </row>
    <row r="13" spans="1:33" x14ac:dyDescent="0.2">
      <c r="A13" s="5" t="s">
        <v>13</v>
      </c>
      <c r="B13" s="5">
        <v>7</v>
      </c>
      <c r="C13" s="5">
        <v>69</v>
      </c>
      <c r="D13" s="5">
        <v>11</v>
      </c>
      <c r="E13" s="5">
        <v>5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>
        <v>5</v>
      </c>
      <c r="Y13" s="5">
        <v>5.2</v>
      </c>
      <c r="Z13" s="5">
        <v>70</v>
      </c>
      <c r="AA13" s="5">
        <v>1.05</v>
      </c>
      <c r="AB13" s="5">
        <v>5.52</v>
      </c>
      <c r="AC13" s="5"/>
      <c r="AD13" s="5"/>
      <c r="AE13" s="5">
        <v>81.77</v>
      </c>
      <c r="AF13" s="5">
        <v>96.6</v>
      </c>
      <c r="AG13" s="5">
        <v>108.37</v>
      </c>
    </row>
    <row r="14" spans="1:33" x14ac:dyDescent="0.2">
      <c r="A14" s="5" t="s">
        <v>12</v>
      </c>
      <c r="B14" s="5">
        <v>7</v>
      </c>
      <c r="C14" s="5">
        <v>59</v>
      </c>
      <c r="D14" s="5">
        <v>24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>
        <v>11</v>
      </c>
      <c r="V14" s="5">
        <v>4</v>
      </c>
      <c r="W14" s="5">
        <v>6</v>
      </c>
      <c r="X14" s="5">
        <v>5</v>
      </c>
      <c r="Y14" s="5">
        <v>10</v>
      </c>
      <c r="Z14" s="5">
        <v>82.6</v>
      </c>
      <c r="AA14" s="5">
        <v>1.05</v>
      </c>
      <c r="AB14" s="5">
        <v>4.72</v>
      </c>
      <c r="AC14" s="5"/>
      <c r="AD14" s="5"/>
      <c r="AE14" s="5">
        <v>98.37</v>
      </c>
      <c r="AF14" s="5">
        <v>82.6</v>
      </c>
      <c r="AG14" s="5">
        <v>98.37</v>
      </c>
    </row>
    <row r="15" spans="1:33" x14ac:dyDescent="0.2">
      <c r="A15" s="5" t="s">
        <v>11</v>
      </c>
      <c r="B15" s="5">
        <v>9</v>
      </c>
      <c r="C15" s="5">
        <v>80</v>
      </c>
      <c r="D15" s="5">
        <v>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>
        <v>1</v>
      </c>
      <c r="Z15" s="5"/>
      <c r="AA15" s="5">
        <v>1.35</v>
      </c>
      <c r="AB15" s="5">
        <v>6.4</v>
      </c>
      <c r="AC15" s="5"/>
      <c r="AD15" s="5"/>
      <c r="AE15" s="5">
        <v>8.75</v>
      </c>
      <c r="AF15" s="5">
        <v>112</v>
      </c>
      <c r="AG15" s="5">
        <v>120.75</v>
      </c>
    </row>
    <row r="16" spans="1:33" x14ac:dyDescent="0.2">
      <c r="A16" s="5" t="s">
        <v>10</v>
      </c>
      <c r="B16" s="5">
        <v>4</v>
      </c>
      <c r="C16" s="5">
        <v>30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>
        <v>39</v>
      </c>
      <c r="AA16" s="5">
        <v>0.6</v>
      </c>
      <c r="AB16" s="5">
        <v>2.4</v>
      </c>
      <c r="AC16" s="5"/>
      <c r="AD16" s="5"/>
      <c r="AE16" s="5">
        <v>42</v>
      </c>
      <c r="AF16" s="5">
        <v>42</v>
      </c>
      <c r="AG16" s="5">
        <v>45</v>
      </c>
    </row>
    <row r="17" spans="1:33" x14ac:dyDescent="0.2">
      <c r="A17" s="5" t="s">
        <v>9</v>
      </c>
      <c r="B17" s="5">
        <v>10</v>
      </c>
      <c r="C17" s="5">
        <v>102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>
        <v>10</v>
      </c>
      <c r="S17" s="5"/>
      <c r="T17" s="5"/>
      <c r="U17" s="5"/>
      <c r="V17" s="5"/>
      <c r="W17" s="5"/>
      <c r="X17" s="5"/>
      <c r="Y17" s="5">
        <v>2</v>
      </c>
      <c r="Z17" s="5">
        <v>71.400000000000006</v>
      </c>
      <c r="AA17" s="5">
        <v>1.5</v>
      </c>
      <c r="AB17" s="5">
        <v>8.16</v>
      </c>
      <c r="AC17" s="5"/>
      <c r="AD17" s="5"/>
      <c r="AE17" s="5">
        <v>83.06</v>
      </c>
      <c r="AF17" s="5">
        <v>142.80000000000001</v>
      </c>
      <c r="AG17" s="5">
        <v>154.46</v>
      </c>
    </row>
    <row r="18" spans="1:33" x14ac:dyDescent="0.2">
      <c r="A18" s="5" t="s">
        <v>8</v>
      </c>
      <c r="B18" s="5">
        <v>3</v>
      </c>
      <c r="C18" s="5">
        <v>33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>
        <v>0.45</v>
      </c>
      <c r="AB18" s="5">
        <v>2.64</v>
      </c>
      <c r="AC18" s="5"/>
      <c r="AD18" s="5"/>
      <c r="AE18" s="5">
        <v>3.09</v>
      </c>
      <c r="AF18" s="5">
        <v>46.2</v>
      </c>
      <c r="AG18" s="5">
        <v>49.29</v>
      </c>
    </row>
    <row r="19" spans="1:33" ht="10.5" x14ac:dyDescent="0.2">
      <c r="A19" t="s">
        <v>7</v>
      </c>
      <c r="B19" s="6">
        <v>80</v>
      </c>
      <c r="C19" s="6">
        <v>764</v>
      </c>
      <c r="D19" s="6">
        <v>81</v>
      </c>
      <c r="E19" s="6">
        <v>14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>
        <v>10</v>
      </c>
      <c r="S19" s="6">
        <v>5</v>
      </c>
      <c r="T19" s="6"/>
      <c r="U19" s="6">
        <v>25</v>
      </c>
      <c r="V19" s="6">
        <v>10</v>
      </c>
      <c r="W19" s="6">
        <v>18</v>
      </c>
      <c r="X19" s="6">
        <v>21</v>
      </c>
      <c r="Y19" s="6">
        <v>39.6</v>
      </c>
      <c r="Z19" s="6">
        <v>636.20000000000005</v>
      </c>
      <c r="AA19" s="6">
        <v>12</v>
      </c>
      <c r="AB19" s="6">
        <v>61.12</v>
      </c>
      <c r="AC19" s="6"/>
      <c r="AD19" s="6"/>
      <c r="AE19" s="6">
        <v>748.92</v>
      </c>
      <c r="AF19" s="6">
        <v>1069.5999999999999</v>
      </c>
      <c r="AG19" s="6">
        <v>1182.32</v>
      </c>
    </row>
    <row r="20" spans="1:33" x14ac:dyDescent="0.2">
      <c r="A20" s="7" t="s">
        <v>64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</row>
    <row r="21" spans="1:33" x14ac:dyDescent="0.2">
      <c r="A21" s="7" t="s">
        <v>63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</row>
    <row r="22" spans="1:33" x14ac:dyDescent="0.2">
      <c r="A22" s="7" t="s">
        <v>62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</row>
    <row r="23" spans="1:33" x14ac:dyDescent="0.2">
      <c r="A23" s="7" t="s">
        <v>61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</row>
    <row r="24" spans="1:33" x14ac:dyDescent="0.2">
      <c r="A24" s="7" t="s">
        <v>60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</row>
    <row r="25" spans="1:33" x14ac:dyDescent="0.2">
      <c r="A25" s="7" t="s">
        <v>59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</row>
  </sheetData>
  <mergeCells count="8">
    <mergeCell ref="A25:AG25"/>
    <mergeCell ref="A1:Q1"/>
    <mergeCell ref="S1:AE1"/>
    <mergeCell ref="A20:AG20"/>
    <mergeCell ref="A21:AG21"/>
    <mergeCell ref="A22:AG22"/>
    <mergeCell ref="A23:AG23"/>
    <mergeCell ref="A24:AG24"/>
  </mergeCells>
  <printOptions horizontalCentered="1"/>
  <pageMargins left="0.2" right="0.2" top="0.2" bottom="0.5" header="0.3" footer="0.3"/>
  <pageSetup fitToHeight="0" orientation="landscape"/>
  <headerFooter>
    <oddFooter>PiRcube Club - www.pir3.net, 26/08/24 19:22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18"/>
  <sheetViews>
    <sheetView workbookViewId="0">
      <selection activeCell="S1" sqref="S1:AE1"/>
    </sheetView>
  </sheetViews>
  <sheetFormatPr baseColWidth="10" defaultColWidth="8.88671875" defaultRowHeight="10" x14ac:dyDescent="0.2"/>
  <cols>
    <col min="1" max="1" width="25" customWidth="1"/>
    <col min="2" max="2" width="11.6640625" bestFit="1" customWidth="1"/>
    <col min="3" max="3" width="10.44140625" bestFit="1" customWidth="1"/>
    <col min="4" max="13" width="6.33203125" bestFit="1" customWidth="1"/>
    <col min="14" max="17" width="7.33203125" bestFit="1" customWidth="1"/>
    <col min="18" max="18" width="5.109375" bestFit="1" customWidth="1"/>
    <col min="19" max="19" width="8.33203125" bestFit="1" customWidth="1"/>
    <col min="20" max="20" width="3" bestFit="1" customWidth="1"/>
    <col min="21" max="21" width="5.109375" bestFit="1" customWidth="1"/>
    <col min="22" max="24" width="4.109375" bestFit="1" customWidth="1"/>
    <col min="25" max="25" width="8.33203125" bestFit="1" customWidth="1"/>
    <col min="26" max="26" width="6.33203125" bestFit="1" customWidth="1"/>
    <col min="27" max="27" width="7.33203125" bestFit="1" customWidth="1"/>
    <col min="28" max="28" width="8.44140625" bestFit="1" customWidth="1"/>
    <col min="29" max="29" width="5.109375" bestFit="1" customWidth="1"/>
    <col min="30" max="30" width="8.33203125" bestFit="1" customWidth="1"/>
    <col min="31" max="31" width="8.44140625" bestFit="1" customWidth="1"/>
    <col min="32" max="33" width="10.44140625" bestFit="1" customWidth="1"/>
  </cols>
  <sheetData>
    <row r="1" spans="1:33" ht="50" customHeight="1" x14ac:dyDescent="0.2">
      <c r="A1" s="8" t="s">
        <v>57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S1" s="9" t="s">
        <v>70</v>
      </c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3" ht="21" x14ac:dyDescent="0.2">
      <c r="A2" s="1" t="s">
        <v>56</v>
      </c>
      <c r="B2" s="2" t="s">
        <v>55</v>
      </c>
      <c r="C2" s="2" t="s">
        <v>54</v>
      </c>
      <c r="D2" s="3" t="s">
        <v>53</v>
      </c>
      <c r="E2" s="3" t="s">
        <v>52</v>
      </c>
      <c r="F2" s="3" t="s">
        <v>51</v>
      </c>
      <c r="G2" s="3" t="s">
        <v>50</v>
      </c>
      <c r="H2" s="3" t="s">
        <v>49</v>
      </c>
      <c r="I2" s="3" t="s">
        <v>48</v>
      </c>
      <c r="J2" s="3" t="s">
        <v>47</v>
      </c>
      <c r="K2" s="3" t="s">
        <v>46</v>
      </c>
      <c r="L2" s="3" t="s">
        <v>45</v>
      </c>
      <c r="M2" s="3" t="s">
        <v>44</v>
      </c>
      <c r="N2" s="3" t="s">
        <v>43</v>
      </c>
      <c r="O2" s="3" t="s">
        <v>42</v>
      </c>
      <c r="P2" s="3" t="s">
        <v>41</v>
      </c>
      <c r="Q2" s="3" t="s">
        <v>40</v>
      </c>
      <c r="R2" s="3" t="s">
        <v>39</v>
      </c>
      <c r="S2" s="3" t="s">
        <v>38</v>
      </c>
      <c r="T2" s="3" t="s">
        <v>37</v>
      </c>
      <c r="U2" s="3" t="s">
        <v>36</v>
      </c>
      <c r="V2" s="3" t="s">
        <v>35</v>
      </c>
      <c r="W2" s="3" t="s">
        <v>34</v>
      </c>
      <c r="X2" s="3" t="s">
        <v>33</v>
      </c>
      <c r="Y2" s="3" t="s">
        <v>32</v>
      </c>
      <c r="Z2" s="3" t="s">
        <v>31</v>
      </c>
      <c r="AA2" s="3" t="s">
        <v>30</v>
      </c>
      <c r="AB2" s="3" t="s">
        <v>29</v>
      </c>
      <c r="AC2" s="3" t="s">
        <v>28</v>
      </c>
      <c r="AD2" s="3" t="s">
        <v>27</v>
      </c>
      <c r="AE2" s="3" t="s">
        <v>26</v>
      </c>
      <c r="AF2" s="3" t="s">
        <v>25</v>
      </c>
      <c r="AG2" s="4" t="s">
        <v>24</v>
      </c>
    </row>
    <row r="3" spans="1:33" x14ac:dyDescent="0.2">
      <c r="A3" s="5" t="s">
        <v>23</v>
      </c>
      <c r="B3" s="5">
        <v>2</v>
      </c>
      <c r="C3" s="5">
        <v>7</v>
      </c>
      <c r="D3" s="5">
        <v>2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>
        <v>4</v>
      </c>
      <c r="V3" s="5">
        <v>4</v>
      </c>
      <c r="W3" s="5">
        <v>3</v>
      </c>
      <c r="X3" s="5"/>
      <c r="Y3" s="5">
        <v>2.6</v>
      </c>
      <c r="Z3" s="5">
        <v>1</v>
      </c>
      <c r="AA3" s="5">
        <v>0.3</v>
      </c>
      <c r="AB3" s="5">
        <v>0.28000000000000003</v>
      </c>
      <c r="AC3" s="5"/>
      <c r="AD3" s="5"/>
      <c r="AE3" s="5">
        <v>4.18</v>
      </c>
      <c r="AF3" s="5"/>
      <c r="AG3" s="5">
        <v>3.18</v>
      </c>
    </row>
    <row r="4" spans="1:33" x14ac:dyDescent="0.2">
      <c r="A4" s="5" t="s">
        <v>22</v>
      </c>
      <c r="B4" s="5">
        <v>1</v>
      </c>
      <c r="C4" s="5">
        <v>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>
        <v>0.15</v>
      </c>
      <c r="AB4" s="5">
        <v>0.24</v>
      </c>
      <c r="AC4" s="5"/>
      <c r="AD4" s="5"/>
      <c r="AE4" s="5">
        <v>0.39</v>
      </c>
      <c r="AF4" s="5"/>
      <c r="AG4" s="5">
        <v>0.39</v>
      </c>
    </row>
    <row r="5" spans="1:33" x14ac:dyDescent="0.2">
      <c r="A5" s="5" t="s">
        <v>21</v>
      </c>
      <c r="B5" s="5">
        <v>3</v>
      </c>
      <c r="C5" s="5">
        <v>15</v>
      </c>
      <c r="D5" s="5">
        <v>2</v>
      </c>
      <c r="E5" s="5">
        <v>2</v>
      </c>
      <c r="F5" s="5">
        <v>2</v>
      </c>
      <c r="G5" s="5">
        <v>2</v>
      </c>
      <c r="H5" s="5">
        <v>2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>
        <v>6</v>
      </c>
      <c r="Z5" s="5"/>
      <c r="AA5" s="5">
        <v>0.45</v>
      </c>
      <c r="AB5" s="5">
        <v>0.6</v>
      </c>
      <c r="AC5" s="5"/>
      <c r="AD5" s="5"/>
      <c r="AE5" s="5">
        <v>7.05</v>
      </c>
      <c r="AF5" s="5"/>
      <c r="AG5" s="5">
        <v>7.05</v>
      </c>
    </row>
    <row r="6" spans="1:33" x14ac:dyDescent="0.2">
      <c r="A6" s="5" t="s">
        <v>18</v>
      </c>
      <c r="B6" s="5">
        <v>1</v>
      </c>
      <c r="C6" s="5">
        <v>18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>
        <v>0.15</v>
      </c>
      <c r="AB6" s="5">
        <v>0.72</v>
      </c>
      <c r="AC6" s="5"/>
      <c r="AD6" s="5"/>
      <c r="AE6" s="5">
        <v>0.87</v>
      </c>
      <c r="AF6" s="5"/>
      <c r="AG6" s="5">
        <v>0.87</v>
      </c>
    </row>
    <row r="7" spans="1:33" x14ac:dyDescent="0.2">
      <c r="A7" s="5" t="s">
        <v>17</v>
      </c>
      <c r="B7" s="5">
        <v>2</v>
      </c>
      <c r="C7" s="5">
        <v>18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>
        <v>0.3</v>
      </c>
      <c r="AB7" s="5">
        <v>0.72</v>
      </c>
      <c r="AC7" s="5"/>
      <c r="AD7" s="5"/>
      <c r="AE7" s="5">
        <v>1.02</v>
      </c>
      <c r="AF7" s="5"/>
      <c r="AG7" s="5">
        <v>1.02</v>
      </c>
    </row>
    <row r="8" spans="1:33" x14ac:dyDescent="0.2">
      <c r="A8" s="5" t="s">
        <v>15</v>
      </c>
      <c r="B8" s="5">
        <v>5</v>
      </c>
      <c r="C8" s="5">
        <v>36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>
        <v>0.75</v>
      </c>
      <c r="AB8" s="5">
        <v>1.44</v>
      </c>
      <c r="AC8" s="5"/>
      <c r="AD8" s="5"/>
      <c r="AE8" s="5">
        <v>2.19</v>
      </c>
      <c r="AF8" s="5"/>
      <c r="AG8" s="5">
        <v>2.19</v>
      </c>
    </row>
    <row r="9" spans="1:33" x14ac:dyDescent="0.2">
      <c r="A9" s="5" t="s">
        <v>12</v>
      </c>
      <c r="B9" s="5">
        <v>4</v>
      </c>
      <c r="C9" s="5">
        <v>53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>
        <v>19</v>
      </c>
      <c r="V9" s="5"/>
      <c r="W9" s="5"/>
      <c r="X9" s="5"/>
      <c r="Y9" s="5">
        <v>3.8</v>
      </c>
      <c r="Z9" s="5"/>
      <c r="AA9" s="5">
        <v>0.6</v>
      </c>
      <c r="AB9" s="5">
        <v>2.12</v>
      </c>
      <c r="AC9" s="5"/>
      <c r="AD9" s="5"/>
      <c r="AE9" s="5">
        <v>6.52</v>
      </c>
      <c r="AF9" s="5"/>
      <c r="AG9" s="5">
        <v>6.52</v>
      </c>
    </row>
    <row r="10" spans="1:33" x14ac:dyDescent="0.2">
      <c r="A10" s="5" t="s">
        <v>11</v>
      </c>
      <c r="B10" s="5">
        <v>5</v>
      </c>
      <c r="C10" s="5">
        <v>68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>
        <v>0.75</v>
      </c>
      <c r="AB10" s="5">
        <v>2.72</v>
      </c>
      <c r="AC10" s="5"/>
      <c r="AD10" s="5"/>
      <c r="AE10" s="5">
        <v>3.47</v>
      </c>
      <c r="AF10" s="5"/>
      <c r="AG10" s="5">
        <v>3.47</v>
      </c>
    </row>
    <row r="11" spans="1:33" x14ac:dyDescent="0.2">
      <c r="A11" s="5" t="s">
        <v>10</v>
      </c>
      <c r="B11" s="5">
        <v>1</v>
      </c>
      <c r="C11" s="5">
        <v>3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>
        <v>0.15</v>
      </c>
      <c r="AB11" s="5">
        <v>0.12</v>
      </c>
      <c r="AC11" s="5"/>
      <c r="AD11" s="5"/>
      <c r="AE11" s="5">
        <v>0.27</v>
      </c>
      <c r="AF11" s="5"/>
      <c r="AG11" s="5">
        <v>0.27</v>
      </c>
    </row>
    <row r="12" spans="1:33" x14ac:dyDescent="0.2">
      <c r="A12" s="5" t="s">
        <v>9</v>
      </c>
      <c r="B12" s="5">
        <v>2</v>
      </c>
      <c r="C12" s="5">
        <v>15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>
        <v>0.3</v>
      </c>
      <c r="AB12" s="5">
        <v>0.6</v>
      </c>
      <c r="AC12" s="5"/>
      <c r="AD12" s="5"/>
      <c r="AE12" s="5">
        <v>0.9</v>
      </c>
      <c r="AF12" s="5"/>
      <c r="AG12" s="5">
        <v>0.9</v>
      </c>
    </row>
    <row r="13" spans="1:33" x14ac:dyDescent="0.2">
      <c r="A13" s="5" t="s">
        <v>8</v>
      </c>
      <c r="B13" s="5">
        <v>2</v>
      </c>
      <c r="C13" s="5">
        <v>19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>
        <v>0.3</v>
      </c>
      <c r="AB13" s="5">
        <v>0.76</v>
      </c>
      <c r="AC13" s="5"/>
      <c r="AD13" s="5"/>
      <c r="AE13" s="5">
        <v>1.06</v>
      </c>
      <c r="AF13" s="5"/>
      <c r="AG13" s="5">
        <v>1.06</v>
      </c>
    </row>
    <row r="14" spans="1:33" ht="10.5" x14ac:dyDescent="0.2">
      <c r="A14" t="s">
        <v>7</v>
      </c>
      <c r="B14" s="6">
        <v>28</v>
      </c>
      <c r="C14" s="6">
        <v>258</v>
      </c>
      <c r="D14" s="6">
        <v>4</v>
      </c>
      <c r="E14" s="6">
        <v>2</v>
      </c>
      <c r="F14" s="6">
        <v>2</v>
      </c>
      <c r="G14" s="6">
        <v>2</v>
      </c>
      <c r="H14" s="6">
        <v>2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>
        <v>23</v>
      </c>
      <c r="V14" s="6">
        <v>4</v>
      </c>
      <c r="W14" s="6">
        <v>3</v>
      </c>
      <c r="X14" s="6"/>
      <c r="Y14" s="6">
        <v>12.4</v>
      </c>
      <c r="Z14" s="6">
        <v>1</v>
      </c>
      <c r="AA14" s="6">
        <v>4.2</v>
      </c>
      <c r="AB14" s="6">
        <v>10.32</v>
      </c>
      <c r="AC14" s="6"/>
      <c r="AD14" s="6"/>
      <c r="AE14" s="6">
        <v>27.92</v>
      </c>
      <c r="AF14" s="6"/>
      <c r="AG14" s="6">
        <v>26.92</v>
      </c>
    </row>
    <row r="15" spans="1:33" x14ac:dyDescent="0.2">
      <c r="A15" s="7" t="s">
        <v>69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</row>
    <row r="16" spans="1:33" x14ac:dyDescent="0.2">
      <c r="A16" s="7" t="s">
        <v>68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</row>
    <row r="17" spans="1:33" x14ac:dyDescent="0.2">
      <c r="A17" s="7" t="s">
        <v>67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</row>
    <row r="18" spans="1:33" x14ac:dyDescent="0.2">
      <c r="A18" s="7" t="s">
        <v>66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</row>
  </sheetData>
  <mergeCells count="6">
    <mergeCell ref="A15:AG15"/>
    <mergeCell ref="A16:AG16"/>
    <mergeCell ref="A17:AG17"/>
    <mergeCell ref="A18:AG18"/>
    <mergeCell ref="A1:Q1"/>
    <mergeCell ref="S1:AE1"/>
  </mergeCells>
  <printOptions horizontalCentered="1"/>
  <pageMargins left="0.2" right="0.2" top="0.2" bottom="0.5" header="0.3" footer="0.3"/>
  <pageSetup fitToHeight="0" orientation="landscape"/>
  <headerFooter>
    <oddFooter>PiRcube Club - www.pir3.net, 26/08/24 19:22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E20"/>
  <sheetViews>
    <sheetView tabSelected="1" workbookViewId="0">
      <selection activeCell="B19" sqref="A4:B19"/>
    </sheetView>
  </sheetViews>
  <sheetFormatPr baseColWidth="10" defaultColWidth="8.88671875" defaultRowHeight="10" x14ac:dyDescent="0.2"/>
  <cols>
    <col min="1" max="1" width="25" customWidth="1"/>
    <col min="3" max="3" width="8.44140625" customWidth="1"/>
    <col min="4" max="4" width="9.109375" customWidth="1"/>
    <col min="5" max="5" width="7.6640625" customWidth="1"/>
    <col min="6" max="6" width="7.21875" customWidth="1"/>
    <col min="7" max="7" width="8.44140625" customWidth="1"/>
    <col min="8" max="8" width="7.44140625" customWidth="1"/>
    <col min="9" max="47" width="8.88671875" customWidth="1"/>
  </cols>
  <sheetData>
    <row r="1" spans="1:57" ht="10.5" x14ac:dyDescent="0.25">
      <c r="A1" t="s">
        <v>56</v>
      </c>
      <c r="B1" s="43" t="s">
        <v>92</v>
      </c>
      <c r="C1" s="10" t="s">
        <v>73</v>
      </c>
      <c r="D1" s="10"/>
      <c r="E1" s="10"/>
      <c r="F1" s="10" t="s">
        <v>74</v>
      </c>
      <c r="G1" s="10"/>
      <c r="H1" s="10"/>
      <c r="I1" s="14" t="s">
        <v>75</v>
      </c>
      <c r="J1" s="14"/>
      <c r="K1" s="14"/>
      <c r="L1" s="14" t="s">
        <v>76</v>
      </c>
      <c r="M1" s="14"/>
      <c r="N1" s="14"/>
      <c r="O1" s="18" t="s">
        <v>77</v>
      </c>
      <c r="P1" s="18"/>
      <c r="Q1" s="18"/>
      <c r="R1" s="18" t="s">
        <v>78</v>
      </c>
      <c r="S1" s="18"/>
      <c r="T1" s="18"/>
      <c r="U1" s="22" t="s">
        <v>79</v>
      </c>
      <c r="V1" s="22"/>
      <c r="W1" s="22"/>
      <c r="X1" s="22" t="s">
        <v>80</v>
      </c>
      <c r="Y1" s="22"/>
      <c r="Z1" s="22"/>
      <c r="AA1" s="26" t="s">
        <v>81</v>
      </c>
      <c r="AB1" s="26"/>
      <c r="AC1" s="26"/>
      <c r="AD1" s="26" t="s">
        <v>82</v>
      </c>
      <c r="AE1" s="26"/>
      <c r="AF1" s="26"/>
      <c r="AG1" s="26" t="s">
        <v>83</v>
      </c>
      <c r="AH1" s="26"/>
      <c r="AI1" s="26"/>
      <c r="AJ1" s="30" t="s">
        <v>85</v>
      </c>
      <c r="AK1" s="30"/>
      <c r="AL1" s="30"/>
      <c r="AM1" s="34" t="s">
        <v>86</v>
      </c>
      <c r="AN1" s="34"/>
      <c r="AO1" s="34"/>
      <c r="AP1" s="34" t="s">
        <v>87</v>
      </c>
      <c r="AQ1" s="34"/>
      <c r="AR1" s="34"/>
      <c r="AS1" s="34" t="s">
        <v>88</v>
      </c>
      <c r="AT1" s="34"/>
      <c r="AU1" s="34"/>
      <c r="AV1" s="38" t="s">
        <v>89</v>
      </c>
      <c r="AW1" s="38"/>
      <c r="AX1" s="38"/>
      <c r="AY1" s="38" t="s">
        <v>90</v>
      </c>
      <c r="AZ1" s="38"/>
      <c r="BA1" s="38"/>
      <c r="BB1" s="38" t="s">
        <v>91</v>
      </c>
      <c r="BC1" s="38"/>
      <c r="BD1" s="38"/>
      <c r="BE1" s="42" t="s">
        <v>92</v>
      </c>
    </row>
    <row r="2" spans="1:57" ht="10.5" x14ac:dyDescent="0.2">
      <c r="B2" s="43"/>
      <c r="C2" s="11" t="s">
        <v>55</v>
      </c>
      <c r="D2" s="11" t="s">
        <v>71</v>
      </c>
      <c r="E2" s="11"/>
      <c r="F2" s="11" t="s">
        <v>55</v>
      </c>
      <c r="G2" s="11" t="s">
        <v>72</v>
      </c>
      <c r="H2" s="11"/>
      <c r="I2" s="15" t="s">
        <v>55</v>
      </c>
      <c r="J2" s="15" t="s">
        <v>71</v>
      </c>
      <c r="K2" s="15"/>
      <c r="L2" s="15" t="s">
        <v>55</v>
      </c>
      <c r="M2" s="15" t="s">
        <v>72</v>
      </c>
      <c r="N2" s="15"/>
      <c r="O2" s="19" t="s">
        <v>55</v>
      </c>
      <c r="P2" s="19" t="s">
        <v>71</v>
      </c>
      <c r="Q2" s="19"/>
      <c r="R2" s="19" t="s">
        <v>55</v>
      </c>
      <c r="S2" s="19" t="s">
        <v>72</v>
      </c>
      <c r="T2" s="19"/>
      <c r="U2" s="23" t="s">
        <v>55</v>
      </c>
      <c r="V2" s="23" t="s">
        <v>71</v>
      </c>
      <c r="W2" s="23"/>
      <c r="X2" s="23" t="s">
        <v>55</v>
      </c>
      <c r="Y2" s="23" t="s">
        <v>72</v>
      </c>
      <c r="Z2" s="23"/>
      <c r="AA2" s="27" t="s">
        <v>55</v>
      </c>
      <c r="AB2" s="27" t="s">
        <v>71</v>
      </c>
      <c r="AC2" s="27"/>
      <c r="AD2" s="27" t="s">
        <v>55</v>
      </c>
      <c r="AE2" s="27" t="s">
        <v>72</v>
      </c>
      <c r="AF2" s="27"/>
      <c r="AG2" s="27" t="s">
        <v>55</v>
      </c>
      <c r="AH2" s="27" t="s">
        <v>84</v>
      </c>
      <c r="AI2" s="27"/>
      <c r="AJ2" s="31" t="s">
        <v>55</v>
      </c>
      <c r="AK2" s="31" t="s">
        <v>71</v>
      </c>
      <c r="AL2" s="31"/>
      <c r="AM2" s="35" t="s">
        <v>55</v>
      </c>
      <c r="AN2" s="35" t="s">
        <v>71</v>
      </c>
      <c r="AO2" s="35"/>
      <c r="AP2" s="35" t="s">
        <v>55</v>
      </c>
      <c r="AQ2" s="35" t="s">
        <v>72</v>
      </c>
      <c r="AR2" s="35"/>
      <c r="AS2" s="35" t="s">
        <v>55</v>
      </c>
      <c r="AT2" s="35" t="s">
        <v>84</v>
      </c>
      <c r="AU2" s="35"/>
      <c r="AV2" s="39" t="s">
        <v>55</v>
      </c>
      <c r="AW2" s="39" t="s">
        <v>71</v>
      </c>
      <c r="AX2" s="39"/>
      <c r="AY2" s="39" t="s">
        <v>55</v>
      </c>
      <c r="AZ2" s="39" t="s">
        <v>72</v>
      </c>
      <c r="BA2" s="39"/>
      <c r="BB2" s="39" t="s">
        <v>55</v>
      </c>
      <c r="BC2" s="39" t="s">
        <v>84</v>
      </c>
      <c r="BD2" s="39"/>
    </row>
    <row r="3" spans="1:57" ht="10.5" x14ac:dyDescent="0.2">
      <c r="B3" s="43"/>
      <c r="C3" s="11">
        <v>120</v>
      </c>
      <c r="D3" s="11">
        <v>1543</v>
      </c>
      <c r="E3" s="12"/>
      <c r="F3" s="11">
        <v>80</v>
      </c>
      <c r="G3" s="11">
        <v>764</v>
      </c>
      <c r="H3" s="12"/>
      <c r="I3" s="6">
        <v>127</v>
      </c>
      <c r="J3" s="6">
        <v>1735</v>
      </c>
      <c r="K3" s="16"/>
      <c r="L3" s="6">
        <v>74</v>
      </c>
      <c r="M3" s="6">
        <v>691</v>
      </c>
      <c r="N3" s="16"/>
      <c r="O3" s="19">
        <v>85</v>
      </c>
      <c r="P3" s="19">
        <v>888</v>
      </c>
      <c r="Q3" s="20"/>
      <c r="R3" s="19">
        <v>49</v>
      </c>
      <c r="S3" s="19">
        <v>322</v>
      </c>
      <c r="T3" s="20"/>
      <c r="U3" s="23">
        <v>76</v>
      </c>
      <c r="V3" s="23">
        <v>657</v>
      </c>
      <c r="W3" s="24"/>
      <c r="X3" s="23">
        <v>55</v>
      </c>
      <c r="Y3" s="23">
        <v>359</v>
      </c>
      <c r="Z3" s="24"/>
      <c r="AA3" s="27">
        <v>65</v>
      </c>
      <c r="AB3" s="27">
        <v>467</v>
      </c>
      <c r="AC3" s="28"/>
      <c r="AD3" s="27">
        <v>68</v>
      </c>
      <c r="AE3" s="27">
        <v>628</v>
      </c>
      <c r="AF3" s="28"/>
      <c r="AG3" s="27">
        <v>52</v>
      </c>
      <c r="AH3" s="27">
        <v>657</v>
      </c>
      <c r="AI3" s="28"/>
      <c r="AJ3" s="31">
        <v>65</v>
      </c>
      <c r="AK3" s="31">
        <v>467</v>
      </c>
      <c r="AL3" s="32"/>
      <c r="AM3" s="35">
        <v>63</v>
      </c>
      <c r="AN3" s="35">
        <v>428</v>
      </c>
      <c r="AO3" s="36"/>
      <c r="AP3" s="35">
        <v>65</v>
      </c>
      <c r="AQ3" s="35">
        <v>471</v>
      </c>
      <c r="AR3" s="36"/>
      <c r="AS3" s="35">
        <v>52</v>
      </c>
      <c r="AT3" s="35">
        <v>520</v>
      </c>
      <c r="AU3" s="36"/>
      <c r="AV3" s="39">
        <v>42</v>
      </c>
      <c r="AW3" s="39">
        <v>304</v>
      </c>
      <c r="AX3" s="40"/>
      <c r="AY3" s="39">
        <v>34</v>
      </c>
      <c r="AZ3" s="39">
        <v>229</v>
      </c>
      <c r="BA3" s="40"/>
      <c r="BB3" s="39">
        <v>40</v>
      </c>
      <c r="BC3" s="39">
        <v>339</v>
      </c>
      <c r="BD3" s="40"/>
    </row>
    <row r="4" spans="1:57" x14ac:dyDescent="0.2">
      <c r="A4" s="45" t="s">
        <v>23</v>
      </c>
      <c r="B4" s="46">
        <v>951.6</v>
      </c>
      <c r="C4" s="44">
        <v>9</v>
      </c>
      <c r="D4" s="13">
        <v>124</v>
      </c>
      <c r="E4" s="13">
        <f>(D4*1.4)+C4</f>
        <v>182.6</v>
      </c>
      <c r="F4" s="13">
        <v>4</v>
      </c>
      <c r="G4" s="13">
        <v>34</v>
      </c>
      <c r="H4" s="13">
        <f>G4*1.4</f>
        <v>47.599999999999994</v>
      </c>
      <c r="I4" s="17">
        <v>8</v>
      </c>
      <c r="J4" s="17">
        <v>118</v>
      </c>
      <c r="K4" s="17">
        <f>(J4*1.6)+I4</f>
        <v>196.8</v>
      </c>
      <c r="L4" s="17">
        <v>2</v>
      </c>
      <c r="M4" s="17">
        <v>24</v>
      </c>
      <c r="N4" s="17">
        <f>M4*1.6</f>
        <v>38.400000000000006</v>
      </c>
      <c r="O4" s="21">
        <v>5</v>
      </c>
      <c r="P4" s="21">
        <v>38</v>
      </c>
      <c r="Q4" s="21">
        <f>(P4*1.6)+O4</f>
        <v>65.800000000000011</v>
      </c>
      <c r="R4" s="21">
        <v>2</v>
      </c>
      <c r="S4" s="21">
        <v>9</v>
      </c>
      <c r="T4" s="21">
        <f>S4*1.6</f>
        <v>14.4</v>
      </c>
      <c r="U4" s="25">
        <v>5</v>
      </c>
      <c r="V4" s="25">
        <v>27</v>
      </c>
      <c r="W4" s="25">
        <f>(V4*1.6)+U4</f>
        <v>48.2</v>
      </c>
      <c r="X4" s="25">
        <v>4</v>
      </c>
      <c r="Y4" s="25">
        <v>18</v>
      </c>
      <c r="Z4" s="25">
        <f>Y4*1.6</f>
        <v>28.8</v>
      </c>
      <c r="AA4" s="29">
        <v>3</v>
      </c>
      <c r="AB4" s="29">
        <v>13</v>
      </c>
      <c r="AC4" s="29">
        <f>(AB4*1.4)+AA4</f>
        <v>21.2</v>
      </c>
      <c r="AD4" s="29">
        <v>5</v>
      </c>
      <c r="AE4" s="29">
        <v>42</v>
      </c>
      <c r="AF4" s="29">
        <f>AE4*1.4</f>
        <v>58.8</v>
      </c>
      <c r="AG4" s="29">
        <v>8</v>
      </c>
      <c r="AH4" s="29">
        <v>66</v>
      </c>
      <c r="AI4" s="29">
        <f>AH4*1.4</f>
        <v>92.399999999999991</v>
      </c>
      <c r="AJ4" s="33"/>
      <c r="AK4" s="33"/>
      <c r="AL4" s="33">
        <f t="shared" ref="AL4:AL9" si="0">AK4*3</f>
        <v>0</v>
      </c>
      <c r="AM4" s="37">
        <v>2</v>
      </c>
      <c r="AN4" s="37">
        <v>12</v>
      </c>
      <c r="AO4" s="37">
        <f>(AN4*1.4)+AM4</f>
        <v>18.799999999999997</v>
      </c>
      <c r="AP4" s="37">
        <v>4</v>
      </c>
      <c r="AQ4" s="37">
        <v>39</v>
      </c>
      <c r="AR4" s="37">
        <f>AQ4*1.4</f>
        <v>54.599999999999994</v>
      </c>
      <c r="AS4" s="37">
        <v>4</v>
      </c>
      <c r="AT4" s="37">
        <v>20</v>
      </c>
      <c r="AU4" s="37">
        <f>AT4*1.4</f>
        <v>28</v>
      </c>
      <c r="AV4" s="41">
        <v>2</v>
      </c>
      <c r="AW4" s="41">
        <v>13</v>
      </c>
      <c r="AX4" s="41">
        <f>(AW4*1.4)+AV4</f>
        <v>20.2</v>
      </c>
      <c r="AY4" s="41">
        <v>2</v>
      </c>
      <c r="AZ4" s="41">
        <v>7</v>
      </c>
      <c r="BA4" s="41">
        <f>AZ4*1.4</f>
        <v>9.7999999999999989</v>
      </c>
      <c r="BB4" s="41">
        <v>3</v>
      </c>
      <c r="BC4" s="41">
        <v>18</v>
      </c>
      <c r="BD4" s="41">
        <f>BC4*1.4</f>
        <v>25.2</v>
      </c>
      <c r="BE4">
        <f>E4+H4+K4+N4+Q4+T4+W4+Z4+AC4+AF4+AI4+AL4+AO4+AR4+AU4+AX4+BA4+BD4</f>
        <v>951.6</v>
      </c>
    </row>
    <row r="5" spans="1:57" x14ac:dyDescent="0.2">
      <c r="A5" s="45" t="s">
        <v>22</v>
      </c>
      <c r="B5" s="46">
        <v>616.59999999999991</v>
      </c>
      <c r="C5" s="44">
        <v>4</v>
      </c>
      <c r="D5" s="13">
        <v>39</v>
      </c>
      <c r="E5" s="13">
        <f t="shared" ref="E5:E19" si="1">(D5*1.4)+C5</f>
        <v>58.599999999999994</v>
      </c>
      <c r="F5" s="13">
        <v>4</v>
      </c>
      <c r="G5" s="13">
        <v>26</v>
      </c>
      <c r="H5" s="13">
        <f t="shared" ref="H5:H19" si="2">G5*1.4</f>
        <v>36.4</v>
      </c>
      <c r="I5" s="17">
        <v>6</v>
      </c>
      <c r="J5" s="17">
        <v>66</v>
      </c>
      <c r="K5" s="17">
        <f t="shared" ref="K5:K19" si="3">(J5*1.6)+I5</f>
        <v>111.60000000000001</v>
      </c>
      <c r="L5" s="17">
        <v>5</v>
      </c>
      <c r="M5" s="17">
        <v>36</v>
      </c>
      <c r="N5" s="17">
        <f t="shared" ref="N5:N19" si="4">M5*1.6</f>
        <v>57.6</v>
      </c>
      <c r="O5" s="21">
        <v>5</v>
      </c>
      <c r="P5" s="21">
        <v>59</v>
      </c>
      <c r="Q5" s="21">
        <f t="shared" ref="Q5:Q19" si="5">(P5*1.6)+O5</f>
        <v>99.4</v>
      </c>
      <c r="R5" s="21">
        <v>4</v>
      </c>
      <c r="S5" s="21">
        <v>22</v>
      </c>
      <c r="T5" s="21">
        <f t="shared" ref="T5:T19" si="6">S5*1.6</f>
        <v>35.200000000000003</v>
      </c>
      <c r="U5" s="25">
        <v>4</v>
      </c>
      <c r="V5" s="25">
        <v>23</v>
      </c>
      <c r="W5" s="25">
        <f t="shared" ref="W5:W19" si="7">(V5*1.6)+U5</f>
        <v>40.800000000000004</v>
      </c>
      <c r="X5" s="25">
        <v>4</v>
      </c>
      <c r="Y5" s="25">
        <v>20</v>
      </c>
      <c r="Z5" s="25">
        <f t="shared" ref="Z5:Z19" si="8">Y5*1.6</f>
        <v>32</v>
      </c>
      <c r="AA5" s="29">
        <v>1</v>
      </c>
      <c r="AB5" s="29">
        <v>8</v>
      </c>
      <c r="AC5" s="29">
        <f t="shared" ref="AC5:AC19" si="9">(AB5*1.4)+AA5</f>
        <v>12.2</v>
      </c>
      <c r="AD5" s="29">
        <v>1</v>
      </c>
      <c r="AE5" s="29">
        <v>5</v>
      </c>
      <c r="AF5" s="29">
        <f t="shared" ref="AF5:AF19" si="10">AE5*1.4</f>
        <v>7</v>
      </c>
      <c r="AG5" s="29">
        <v>3</v>
      </c>
      <c r="AH5" s="29">
        <v>27</v>
      </c>
      <c r="AI5" s="29">
        <f t="shared" ref="AI5:AI18" si="11">AH5*1.4</f>
        <v>37.799999999999997</v>
      </c>
      <c r="AJ5" s="33"/>
      <c r="AK5" s="33"/>
      <c r="AL5" s="33">
        <f t="shared" si="0"/>
        <v>0</v>
      </c>
      <c r="AM5" s="37">
        <v>3</v>
      </c>
      <c r="AN5" s="37">
        <v>12</v>
      </c>
      <c r="AO5" s="37">
        <f t="shared" ref="AO5:AO18" si="12">(AN5*1.4)+AM5</f>
        <v>19.799999999999997</v>
      </c>
      <c r="AP5" s="37">
        <v>3</v>
      </c>
      <c r="AQ5" s="37">
        <v>10</v>
      </c>
      <c r="AR5" s="37">
        <f t="shared" ref="AR5:AR18" si="13">AQ5*1.4</f>
        <v>14</v>
      </c>
      <c r="AS5" s="37">
        <v>4</v>
      </c>
      <c r="AT5" s="37">
        <v>21</v>
      </c>
      <c r="AU5" s="37">
        <f t="shared" ref="AU5:AU18" si="14">AT5*1.4</f>
        <v>29.4</v>
      </c>
      <c r="AV5" s="41">
        <v>1</v>
      </c>
      <c r="AW5" s="41">
        <v>5</v>
      </c>
      <c r="AX5" s="41">
        <f t="shared" ref="AX5:AX18" si="15">(AW5*1.4)+AV5</f>
        <v>8</v>
      </c>
      <c r="AY5" s="41"/>
      <c r="AZ5" s="41"/>
      <c r="BA5" s="41">
        <f t="shared" ref="BA5:BA18" si="16">AZ5*1.4</f>
        <v>0</v>
      </c>
      <c r="BB5" s="41">
        <v>1</v>
      </c>
      <c r="BC5" s="41">
        <v>12</v>
      </c>
      <c r="BD5" s="41">
        <f t="shared" ref="BD5:BD18" si="17">BC5*1.4</f>
        <v>16.799999999999997</v>
      </c>
      <c r="BE5">
        <f t="shared" ref="BE5:BE19" si="18">E5+H5+K5+N5+Q5+T5+W5+Z5+AC5+AF5+AI5+AL5+AO5+AR5+AU5+AX5+BA5+BD5</f>
        <v>616.59999999999991</v>
      </c>
    </row>
    <row r="6" spans="1:57" x14ac:dyDescent="0.2">
      <c r="A6" s="45" t="s">
        <v>21</v>
      </c>
      <c r="B6" s="46">
        <v>1187.9999999999998</v>
      </c>
      <c r="C6" s="44">
        <v>7</v>
      </c>
      <c r="D6" s="13">
        <v>91</v>
      </c>
      <c r="E6" s="13">
        <f t="shared" si="1"/>
        <v>134.39999999999998</v>
      </c>
      <c r="F6" s="13">
        <v>1</v>
      </c>
      <c r="G6" s="13">
        <v>11</v>
      </c>
      <c r="H6" s="13">
        <f t="shared" si="2"/>
        <v>15.399999999999999</v>
      </c>
      <c r="I6" s="17">
        <v>8</v>
      </c>
      <c r="J6" s="17">
        <v>229</v>
      </c>
      <c r="K6" s="17">
        <f t="shared" si="3"/>
        <v>374.40000000000003</v>
      </c>
      <c r="L6" s="17">
        <v>3</v>
      </c>
      <c r="M6" s="17">
        <v>35</v>
      </c>
      <c r="N6" s="17">
        <f t="shared" si="4"/>
        <v>56</v>
      </c>
      <c r="O6" s="21">
        <v>3</v>
      </c>
      <c r="P6" s="21">
        <v>31</v>
      </c>
      <c r="Q6" s="21">
        <f t="shared" si="5"/>
        <v>52.6</v>
      </c>
      <c r="R6" s="21">
        <v>1</v>
      </c>
      <c r="S6" s="21">
        <v>3</v>
      </c>
      <c r="T6" s="21">
        <f t="shared" si="6"/>
        <v>4.8000000000000007</v>
      </c>
      <c r="U6" s="25">
        <v>4</v>
      </c>
      <c r="V6" s="25">
        <v>28</v>
      </c>
      <c r="W6" s="25">
        <f t="shared" si="7"/>
        <v>48.800000000000004</v>
      </c>
      <c r="X6" s="25">
        <v>3</v>
      </c>
      <c r="Y6" s="25">
        <v>28</v>
      </c>
      <c r="Z6" s="25">
        <f t="shared" si="8"/>
        <v>44.800000000000004</v>
      </c>
      <c r="AA6" s="29">
        <v>4</v>
      </c>
      <c r="AB6" s="29">
        <v>16</v>
      </c>
      <c r="AC6" s="29">
        <f t="shared" si="9"/>
        <v>26.4</v>
      </c>
      <c r="AD6" s="29">
        <v>7</v>
      </c>
      <c r="AE6" s="29">
        <v>112</v>
      </c>
      <c r="AF6" s="29">
        <f t="shared" si="10"/>
        <v>156.79999999999998</v>
      </c>
      <c r="AG6" s="29">
        <v>2</v>
      </c>
      <c r="AH6" s="29">
        <v>35</v>
      </c>
      <c r="AI6" s="29">
        <f t="shared" si="11"/>
        <v>49</v>
      </c>
      <c r="AJ6" s="33"/>
      <c r="AK6" s="33"/>
      <c r="AL6" s="33">
        <f t="shared" si="0"/>
        <v>0</v>
      </c>
      <c r="AM6" s="37">
        <v>2</v>
      </c>
      <c r="AN6" s="37">
        <v>7</v>
      </c>
      <c r="AO6" s="37">
        <f t="shared" si="12"/>
        <v>11.799999999999999</v>
      </c>
      <c r="AP6" s="37">
        <v>7</v>
      </c>
      <c r="AQ6" s="37">
        <v>86</v>
      </c>
      <c r="AR6" s="37">
        <f t="shared" si="13"/>
        <v>120.39999999999999</v>
      </c>
      <c r="AS6" s="37">
        <v>2</v>
      </c>
      <c r="AT6" s="37">
        <v>34</v>
      </c>
      <c r="AU6" s="37">
        <f t="shared" si="14"/>
        <v>47.599999999999994</v>
      </c>
      <c r="AV6" s="41"/>
      <c r="AW6" s="41"/>
      <c r="AX6" s="41">
        <f t="shared" si="15"/>
        <v>0</v>
      </c>
      <c r="AY6" s="41">
        <v>2</v>
      </c>
      <c r="AZ6" s="41">
        <v>32</v>
      </c>
      <c r="BA6" s="41">
        <f t="shared" si="16"/>
        <v>44.8</v>
      </c>
      <c r="BB6" s="41"/>
      <c r="BC6" s="41"/>
      <c r="BD6" s="41">
        <f t="shared" si="17"/>
        <v>0</v>
      </c>
      <c r="BE6">
        <f t="shared" si="18"/>
        <v>1187.9999999999998</v>
      </c>
    </row>
    <row r="7" spans="1:57" x14ac:dyDescent="0.2">
      <c r="A7" s="45" t="s">
        <v>20</v>
      </c>
      <c r="B7" s="46">
        <v>311.2</v>
      </c>
      <c r="C7" s="44">
        <v>6</v>
      </c>
      <c r="D7" s="13">
        <v>61</v>
      </c>
      <c r="E7" s="13">
        <f t="shared" si="1"/>
        <v>91.399999999999991</v>
      </c>
      <c r="F7" s="13">
        <v>4</v>
      </c>
      <c r="G7" s="13">
        <v>22</v>
      </c>
      <c r="H7" s="13">
        <f t="shared" si="2"/>
        <v>30.799999999999997</v>
      </c>
      <c r="I7" s="17">
        <v>4</v>
      </c>
      <c r="J7" s="17">
        <v>33</v>
      </c>
      <c r="K7" s="17">
        <f t="shared" si="3"/>
        <v>56.800000000000004</v>
      </c>
      <c r="L7" s="17">
        <v>1</v>
      </c>
      <c r="M7" s="17">
        <v>1</v>
      </c>
      <c r="N7" s="17">
        <f t="shared" si="4"/>
        <v>1.6</v>
      </c>
      <c r="O7" s="21">
        <v>2</v>
      </c>
      <c r="P7" s="21">
        <v>10</v>
      </c>
      <c r="Q7" s="21">
        <f t="shared" si="5"/>
        <v>18</v>
      </c>
      <c r="R7" s="21"/>
      <c r="S7" s="21"/>
      <c r="T7" s="21">
        <f t="shared" si="6"/>
        <v>0</v>
      </c>
      <c r="U7" s="25">
        <v>2</v>
      </c>
      <c r="V7" s="25">
        <v>10</v>
      </c>
      <c r="W7" s="25">
        <f t="shared" si="7"/>
        <v>18</v>
      </c>
      <c r="X7" s="25"/>
      <c r="Y7" s="25"/>
      <c r="Z7" s="25">
        <f t="shared" si="8"/>
        <v>0</v>
      </c>
      <c r="AA7" s="29">
        <v>3</v>
      </c>
      <c r="AB7" s="29">
        <v>36</v>
      </c>
      <c r="AC7" s="29">
        <f t="shared" si="9"/>
        <v>53.4</v>
      </c>
      <c r="AD7" s="29">
        <v>1</v>
      </c>
      <c r="AE7" s="29">
        <v>6</v>
      </c>
      <c r="AF7" s="29">
        <f t="shared" si="10"/>
        <v>8.3999999999999986</v>
      </c>
      <c r="AG7" s="29"/>
      <c r="AH7" s="29"/>
      <c r="AI7" s="29">
        <f t="shared" si="11"/>
        <v>0</v>
      </c>
      <c r="AJ7" s="33"/>
      <c r="AK7" s="33"/>
      <c r="AL7" s="33">
        <f t="shared" si="0"/>
        <v>0</v>
      </c>
      <c r="AM7" s="37">
        <v>2</v>
      </c>
      <c r="AN7" s="37">
        <v>8</v>
      </c>
      <c r="AO7" s="37">
        <f t="shared" si="12"/>
        <v>13.2</v>
      </c>
      <c r="AP7" s="37">
        <v>2</v>
      </c>
      <c r="AQ7" s="37">
        <v>14</v>
      </c>
      <c r="AR7" s="37">
        <f t="shared" si="13"/>
        <v>19.599999999999998</v>
      </c>
      <c r="AS7" s="37"/>
      <c r="AT7" s="37"/>
      <c r="AU7" s="37">
        <f t="shared" si="14"/>
        <v>0</v>
      </c>
      <c r="AV7" s="41"/>
      <c r="AW7" s="41"/>
      <c r="AX7" s="41">
        <f t="shared" si="15"/>
        <v>0</v>
      </c>
      <c r="AY7" s="41"/>
      <c r="AZ7" s="41"/>
      <c r="BA7" s="41">
        <f t="shared" si="16"/>
        <v>0</v>
      </c>
      <c r="BB7" s="41"/>
      <c r="BC7" s="41"/>
      <c r="BD7" s="41">
        <f t="shared" si="17"/>
        <v>0</v>
      </c>
      <c r="BE7">
        <f t="shared" si="18"/>
        <v>311.2</v>
      </c>
    </row>
    <row r="8" spans="1:57" x14ac:dyDescent="0.2">
      <c r="A8" s="45" t="s">
        <v>19</v>
      </c>
      <c r="B8" s="46">
        <v>654.80000000000007</v>
      </c>
      <c r="C8" s="44">
        <v>3</v>
      </c>
      <c r="D8" s="13">
        <v>32</v>
      </c>
      <c r="E8" s="13">
        <f t="shared" si="1"/>
        <v>47.8</v>
      </c>
      <c r="F8" s="13">
        <v>1</v>
      </c>
      <c r="G8" s="13">
        <v>6</v>
      </c>
      <c r="H8" s="13">
        <f t="shared" si="2"/>
        <v>8.3999999999999986</v>
      </c>
      <c r="I8" s="17">
        <v>3</v>
      </c>
      <c r="J8" s="17">
        <v>30</v>
      </c>
      <c r="K8" s="17">
        <f t="shared" si="3"/>
        <v>51</v>
      </c>
      <c r="L8" s="17">
        <v>1</v>
      </c>
      <c r="M8" s="17">
        <v>6</v>
      </c>
      <c r="N8" s="17">
        <f t="shared" si="4"/>
        <v>9.6000000000000014</v>
      </c>
      <c r="O8" s="21">
        <v>5</v>
      </c>
      <c r="P8" s="21">
        <v>66</v>
      </c>
      <c r="Q8" s="21">
        <f t="shared" si="5"/>
        <v>110.60000000000001</v>
      </c>
      <c r="R8" s="21">
        <v>3</v>
      </c>
      <c r="S8" s="21">
        <v>19</v>
      </c>
      <c r="T8" s="21">
        <f t="shared" si="6"/>
        <v>30.400000000000002</v>
      </c>
      <c r="U8" s="25">
        <v>5</v>
      </c>
      <c r="V8" s="25">
        <v>60</v>
      </c>
      <c r="W8" s="25">
        <f t="shared" si="7"/>
        <v>101</v>
      </c>
      <c r="X8" s="25">
        <v>3</v>
      </c>
      <c r="Y8" s="25">
        <v>16</v>
      </c>
      <c r="Z8" s="25">
        <f t="shared" si="8"/>
        <v>25.6</v>
      </c>
      <c r="AA8" s="29">
        <v>5</v>
      </c>
      <c r="AB8" s="29">
        <v>42</v>
      </c>
      <c r="AC8" s="29">
        <f t="shared" si="9"/>
        <v>63.8</v>
      </c>
      <c r="AD8" s="29">
        <v>4</v>
      </c>
      <c r="AE8" s="29">
        <v>30</v>
      </c>
      <c r="AF8" s="29">
        <f t="shared" si="10"/>
        <v>42</v>
      </c>
      <c r="AG8" s="29">
        <v>2</v>
      </c>
      <c r="AH8" s="29">
        <v>20</v>
      </c>
      <c r="AI8" s="29">
        <f t="shared" si="11"/>
        <v>28</v>
      </c>
      <c r="AJ8" s="33"/>
      <c r="AK8" s="33"/>
      <c r="AL8" s="33">
        <f t="shared" si="0"/>
        <v>0</v>
      </c>
      <c r="AM8" s="37">
        <v>3</v>
      </c>
      <c r="AN8" s="37">
        <v>23</v>
      </c>
      <c r="AO8" s="37">
        <f t="shared" si="12"/>
        <v>35.199999999999996</v>
      </c>
      <c r="AP8" s="37">
        <v>3</v>
      </c>
      <c r="AQ8" s="37">
        <v>21</v>
      </c>
      <c r="AR8" s="37">
        <f t="shared" si="13"/>
        <v>29.4</v>
      </c>
      <c r="AS8" s="37">
        <v>2</v>
      </c>
      <c r="AT8" s="37">
        <v>11</v>
      </c>
      <c r="AU8" s="37">
        <f t="shared" si="14"/>
        <v>15.399999999999999</v>
      </c>
      <c r="AV8" s="41">
        <v>2</v>
      </c>
      <c r="AW8" s="41">
        <v>21</v>
      </c>
      <c r="AX8" s="41">
        <f t="shared" si="15"/>
        <v>31.4</v>
      </c>
      <c r="AY8" s="41">
        <v>2</v>
      </c>
      <c r="AZ8" s="41">
        <v>18</v>
      </c>
      <c r="BA8" s="41">
        <f t="shared" si="16"/>
        <v>25.2</v>
      </c>
      <c r="BB8" s="41"/>
      <c r="BC8" s="41"/>
      <c r="BD8" s="41">
        <f t="shared" si="17"/>
        <v>0</v>
      </c>
      <c r="BE8">
        <f t="shared" si="18"/>
        <v>654.80000000000007</v>
      </c>
    </row>
    <row r="9" spans="1:57" x14ac:dyDescent="0.2">
      <c r="A9" s="45" t="s">
        <v>18</v>
      </c>
      <c r="B9" s="46">
        <v>1512</v>
      </c>
      <c r="C9" s="44">
        <v>10</v>
      </c>
      <c r="D9" s="13">
        <v>189</v>
      </c>
      <c r="E9" s="13">
        <f t="shared" si="1"/>
        <v>274.59999999999997</v>
      </c>
      <c r="F9" s="13">
        <v>4</v>
      </c>
      <c r="G9" s="13">
        <v>62</v>
      </c>
      <c r="H9" s="13">
        <f t="shared" si="2"/>
        <v>86.8</v>
      </c>
      <c r="I9" s="17">
        <v>10</v>
      </c>
      <c r="J9" s="17">
        <v>214</v>
      </c>
      <c r="K9" s="17">
        <f t="shared" si="3"/>
        <v>352.40000000000003</v>
      </c>
      <c r="L9" s="17">
        <v>4</v>
      </c>
      <c r="M9" s="17">
        <v>55</v>
      </c>
      <c r="N9" s="17">
        <f t="shared" si="4"/>
        <v>88</v>
      </c>
      <c r="O9" s="21">
        <v>7</v>
      </c>
      <c r="P9" s="21">
        <v>89</v>
      </c>
      <c r="Q9" s="21">
        <f t="shared" si="5"/>
        <v>149.4</v>
      </c>
      <c r="R9" s="21">
        <v>2</v>
      </c>
      <c r="S9" s="21">
        <v>24</v>
      </c>
      <c r="T9" s="21">
        <f t="shared" si="6"/>
        <v>38.400000000000006</v>
      </c>
      <c r="U9" s="25">
        <v>6</v>
      </c>
      <c r="V9" s="25">
        <v>101</v>
      </c>
      <c r="W9" s="25">
        <f t="shared" si="7"/>
        <v>167.60000000000002</v>
      </c>
      <c r="X9" s="25">
        <v>3</v>
      </c>
      <c r="Y9" s="25">
        <v>21</v>
      </c>
      <c r="Z9" s="25">
        <f t="shared" si="8"/>
        <v>33.6</v>
      </c>
      <c r="AA9" s="29">
        <v>3</v>
      </c>
      <c r="AB9" s="29">
        <v>27</v>
      </c>
      <c r="AC9" s="29">
        <f t="shared" si="9"/>
        <v>40.799999999999997</v>
      </c>
      <c r="AD9" s="29">
        <v>3</v>
      </c>
      <c r="AE9" s="29">
        <v>80</v>
      </c>
      <c r="AF9" s="29">
        <f t="shared" si="10"/>
        <v>112</v>
      </c>
      <c r="AG9" s="29">
        <v>1</v>
      </c>
      <c r="AH9" s="29">
        <v>13</v>
      </c>
      <c r="AI9" s="29">
        <f t="shared" si="11"/>
        <v>18.2</v>
      </c>
      <c r="AJ9" s="33"/>
      <c r="AK9" s="33"/>
      <c r="AL9" s="33">
        <f t="shared" si="0"/>
        <v>0</v>
      </c>
      <c r="AM9" s="37">
        <v>4</v>
      </c>
      <c r="AN9" s="37">
        <v>35</v>
      </c>
      <c r="AO9" s="37">
        <f t="shared" si="12"/>
        <v>53</v>
      </c>
      <c r="AP9" s="37">
        <v>4</v>
      </c>
      <c r="AQ9" s="37">
        <v>46</v>
      </c>
      <c r="AR9" s="37">
        <f t="shared" si="13"/>
        <v>64.399999999999991</v>
      </c>
      <c r="AS9" s="37">
        <v>1</v>
      </c>
      <c r="AT9" s="37">
        <v>5</v>
      </c>
      <c r="AU9" s="37">
        <f t="shared" si="14"/>
        <v>7</v>
      </c>
      <c r="AV9" s="41">
        <v>2</v>
      </c>
      <c r="AW9" s="41">
        <v>6</v>
      </c>
      <c r="AX9" s="41">
        <f t="shared" si="15"/>
        <v>10.399999999999999</v>
      </c>
      <c r="AY9" s="41">
        <v>1</v>
      </c>
      <c r="AZ9" s="41">
        <v>1</v>
      </c>
      <c r="BA9" s="41">
        <f t="shared" si="16"/>
        <v>1.4</v>
      </c>
      <c r="BB9" s="41">
        <v>1</v>
      </c>
      <c r="BC9" s="41">
        <v>10</v>
      </c>
      <c r="BD9" s="41">
        <f t="shared" si="17"/>
        <v>14</v>
      </c>
      <c r="BE9">
        <f t="shared" si="18"/>
        <v>1512</v>
      </c>
    </row>
    <row r="10" spans="1:57" x14ac:dyDescent="0.2">
      <c r="A10" s="45" t="s">
        <v>17</v>
      </c>
      <c r="B10" s="46">
        <v>1727.3999999999999</v>
      </c>
      <c r="C10" s="44">
        <v>10</v>
      </c>
      <c r="D10" s="13">
        <v>147</v>
      </c>
      <c r="E10" s="13">
        <f t="shared" si="1"/>
        <v>215.79999999999998</v>
      </c>
      <c r="F10" s="13">
        <v>8</v>
      </c>
      <c r="G10" s="13">
        <v>54</v>
      </c>
      <c r="H10" s="13">
        <f t="shared" si="2"/>
        <v>75.599999999999994</v>
      </c>
      <c r="I10" s="17">
        <v>11</v>
      </c>
      <c r="J10" s="17">
        <v>248</v>
      </c>
      <c r="K10" s="17">
        <f t="shared" si="3"/>
        <v>407.8</v>
      </c>
      <c r="L10" s="17">
        <v>9</v>
      </c>
      <c r="M10" s="17">
        <v>93</v>
      </c>
      <c r="N10" s="17">
        <f t="shared" si="4"/>
        <v>148.80000000000001</v>
      </c>
      <c r="O10" s="21">
        <v>7</v>
      </c>
      <c r="P10" s="21">
        <v>128</v>
      </c>
      <c r="Q10" s="21">
        <f t="shared" si="5"/>
        <v>211.8</v>
      </c>
      <c r="R10" s="21">
        <v>4</v>
      </c>
      <c r="S10" s="21">
        <v>26</v>
      </c>
      <c r="T10" s="21">
        <f t="shared" si="6"/>
        <v>41.6</v>
      </c>
      <c r="U10" s="25">
        <v>5</v>
      </c>
      <c r="V10" s="25">
        <v>53</v>
      </c>
      <c r="W10" s="25">
        <f t="shared" si="7"/>
        <v>89.800000000000011</v>
      </c>
      <c r="X10" s="25">
        <v>5</v>
      </c>
      <c r="Y10" s="25">
        <v>18</v>
      </c>
      <c r="Z10" s="25">
        <f t="shared" si="8"/>
        <v>28.8</v>
      </c>
      <c r="AA10" s="29">
        <v>3</v>
      </c>
      <c r="AB10" s="29">
        <v>23</v>
      </c>
      <c r="AC10" s="29">
        <f t="shared" si="9"/>
        <v>35.199999999999996</v>
      </c>
      <c r="AD10" s="29">
        <v>4</v>
      </c>
      <c r="AE10" s="29">
        <v>35</v>
      </c>
      <c r="AF10" s="29">
        <f t="shared" si="10"/>
        <v>49</v>
      </c>
      <c r="AG10" s="29">
        <v>2</v>
      </c>
      <c r="AH10" s="29">
        <v>36</v>
      </c>
      <c r="AI10" s="29">
        <f t="shared" si="11"/>
        <v>50.4</v>
      </c>
      <c r="AJ10" s="33">
        <v>6</v>
      </c>
      <c r="AK10" s="33">
        <v>22</v>
      </c>
      <c r="AL10" s="33">
        <f>AK10*3</f>
        <v>66</v>
      </c>
      <c r="AM10" s="37">
        <v>5</v>
      </c>
      <c r="AN10" s="37">
        <v>36</v>
      </c>
      <c r="AO10" s="37">
        <f t="shared" si="12"/>
        <v>55.4</v>
      </c>
      <c r="AP10" s="37">
        <v>7</v>
      </c>
      <c r="AQ10" s="37">
        <v>60</v>
      </c>
      <c r="AR10" s="37">
        <f t="shared" si="13"/>
        <v>84</v>
      </c>
      <c r="AS10" s="37">
        <v>4</v>
      </c>
      <c r="AT10" s="37">
        <v>39</v>
      </c>
      <c r="AU10" s="37">
        <f t="shared" si="14"/>
        <v>54.599999999999994</v>
      </c>
      <c r="AV10" s="41">
        <v>5</v>
      </c>
      <c r="AW10" s="41">
        <v>34</v>
      </c>
      <c r="AX10" s="41">
        <f t="shared" si="15"/>
        <v>52.599999999999994</v>
      </c>
      <c r="AY10" s="41">
        <v>4</v>
      </c>
      <c r="AZ10" s="41">
        <v>18</v>
      </c>
      <c r="BA10" s="41">
        <f t="shared" si="16"/>
        <v>25.2</v>
      </c>
      <c r="BB10" s="41">
        <v>4</v>
      </c>
      <c r="BC10" s="41">
        <v>25</v>
      </c>
      <c r="BD10" s="41">
        <f t="shared" si="17"/>
        <v>35</v>
      </c>
      <c r="BE10">
        <f t="shared" si="18"/>
        <v>1727.3999999999999</v>
      </c>
    </row>
    <row r="11" spans="1:57" x14ac:dyDescent="0.2">
      <c r="A11" s="45" t="s">
        <v>16</v>
      </c>
      <c r="B11" s="46">
        <v>766.40000000000009</v>
      </c>
      <c r="C11" s="44">
        <v>4</v>
      </c>
      <c r="D11" s="13">
        <v>43</v>
      </c>
      <c r="E11" s="13">
        <f t="shared" si="1"/>
        <v>64.199999999999989</v>
      </c>
      <c r="F11" s="13">
        <v>5</v>
      </c>
      <c r="G11" s="13">
        <v>95</v>
      </c>
      <c r="H11" s="13">
        <f t="shared" si="2"/>
        <v>133</v>
      </c>
      <c r="I11" s="17">
        <v>6</v>
      </c>
      <c r="J11" s="17">
        <v>64</v>
      </c>
      <c r="K11" s="17">
        <f t="shared" si="3"/>
        <v>108.4</v>
      </c>
      <c r="L11" s="17">
        <v>2</v>
      </c>
      <c r="M11" s="17">
        <v>30</v>
      </c>
      <c r="N11" s="17">
        <f t="shared" si="4"/>
        <v>48</v>
      </c>
      <c r="O11" s="21">
        <v>5</v>
      </c>
      <c r="P11" s="21">
        <v>42</v>
      </c>
      <c r="Q11" s="21">
        <f t="shared" si="5"/>
        <v>72.2</v>
      </c>
      <c r="R11" s="21">
        <v>4</v>
      </c>
      <c r="S11" s="21">
        <v>33</v>
      </c>
      <c r="T11" s="21">
        <f t="shared" si="6"/>
        <v>52.800000000000004</v>
      </c>
      <c r="U11" s="25">
        <v>5</v>
      </c>
      <c r="V11" s="25">
        <v>26</v>
      </c>
      <c r="W11" s="25">
        <f t="shared" si="7"/>
        <v>46.6</v>
      </c>
      <c r="X11" s="25">
        <v>3</v>
      </c>
      <c r="Y11" s="25">
        <v>37</v>
      </c>
      <c r="Z11" s="25">
        <f t="shared" si="8"/>
        <v>59.2</v>
      </c>
      <c r="AA11" s="29">
        <v>3</v>
      </c>
      <c r="AB11" s="29">
        <v>18</v>
      </c>
      <c r="AC11" s="29">
        <f t="shared" si="9"/>
        <v>28.2</v>
      </c>
      <c r="AD11" s="29">
        <v>5</v>
      </c>
      <c r="AE11" s="29">
        <v>57</v>
      </c>
      <c r="AF11" s="29">
        <f t="shared" si="10"/>
        <v>79.8</v>
      </c>
      <c r="AG11" s="29">
        <v>1</v>
      </c>
      <c r="AH11" s="29">
        <v>14</v>
      </c>
      <c r="AI11" s="29">
        <f t="shared" si="11"/>
        <v>19.599999999999998</v>
      </c>
      <c r="AJ11" s="33"/>
      <c r="AK11" s="33"/>
      <c r="AL11" s="33">
        <f t="shared" ref="AL11:AL18" si="19">AK11*3</f>
        <v>0</v>
      </c>
      <c r="AM11" s="37">
        <v>4</v>
      </c>
      <c r="AN11" s="37">
        <v>15</v>
      </c>
      <c r="AO11" s="37">
        <f t="shared" si="12"/>
        <v>25</v>
      </c>
      <c r="AP11" s="37">
        <v>3</v>
      </c>
      <c r="AQ11" s="37">
        <v>10</v>
      </c>
      <c r="AR11" s="37">
        <f t="shared" si="13"/>
        <v>14</v>
      </c>
      <c r="AS11" s="37">
        <v>1</v>
      </c>
      <c r="AT11" s="37">
        <v>11</v>
      </c>
      <c r="AU11" s="37">
        <f t="shared" si="14"/>
        <v>15.399999999999999</v>
      </c>
      <c r="AV11" s="41"/>
      <c r="AW11" s="41"/>
      <c r="AX11" s="41">
        <f t="shared" si="15"/>
        <v>0</v>
      </c>
      <c r="AY11" s="41"/>
      <c r="AZ11" s="41"/>
      <c r="BA11" s="41">
        <f t="shared" si="16"/>
        <v>0</v>
      </c>
      <c r="BB11" s="41"/>
      <c r="BC11" s="41"/>
      <c r="BD11" s="41">
        <f t="shared" si="17"/>
        <v>0</v>
      </c>
      <c r="BE11">
        <f t="shared" si="18"/>
        <v>766.40000000000009</v>
      </c>
    </row>
    <row r="12" spans="1:57" x14ac:dyDescent="0.2">
      <c r="A12" s="45" t="s">
        <v>15</v>
      </c>
      <c r="B12" s="46">
        <v>738.79999999999984</v>
      </c>
      <c r="C12" s="44">
        <v>8</v>
      </c>
      <c r="D12" s="13">
        <v>104</v>
      </c>
      <c r="E12" s="13">
        <f t="shared" si="1"/>
        <v>153.6</v>
      </c>
      <c r="F12" s="13">
        <v>5</v>
      </c>
      <c r="G12" s="13">
        <v>42</v>
      </c>
      <c r="H12" s="13">
        <f t="shared" si="2"/>
        <v>58.8</v>
      </c>
      <c r="I12" s="17">
        <v>8</v>
      </c>
      <c r="J12" s="17">
        <v>53</v>
      </c>
      <c r="K12" s="17">
        <f t="shared" si="3"/>
        <v>92.800000000000011</v>
      </c>
      <c r="L12" s="17">
        <v>4</v>
      </c>
      <c r="M12" s="17">
        <v>26</v>
      </c>
      <c r="N12" s="17">
        <f t="shared" si="4"/>
        <v>41.6</v>
      </c>
      <c r="O12" s="21">
        <v>3</v>
      </c>
      <c r="P12" s="21">
        <v>12</v>
      </c>
      <c r="Q12" s="21">
        <f t="shared" si="5"/>
        <v>22.200000000000003</v>
      </c>
      <c r="R12" s="21">
        <v>1</v>
      </c>
      <c r="S12" s="21">
        <v>5</v>
      </c>
      <c r="T12" s="21">
        <f t="shared" si="6"/>
        <v>8</v>
      </c>
      <c r="U12" s="25">
        <v>4</v>
      </c>
      <c r="V12" s="25">
        <v>15</v>
      </c>
      <c r="W12" s="25">
        <f t="shared" si="7"/>
        <v>28</v>
      </c>
      <c r="X12" s="25">
        <v>3</v>
      </c>
      <c r="Y12" s="25">
        <v>9</v>
      </c>
      <c r="Z12" s="25">
        <f t="shared" si="8"/>
        <v>14.4</v>
      </c>
      <c r="AA12" s="29">
        <v>3</v>
      </c>
      <c r="AB12" s="29">
        <v>20</v>
      </c>
      <c r="AC12" s="29">
        <f t="shared" si="9"/>
        <v>31</v>
      </c>
      <c r="AD12" s="29">
        <v>2</v>
      </c>
      <c r="AE12" s="29">
        <v>10</v>
      </c>
      <c r="AF12" s="29">
        <f t="shared" si="10"/>
        <v>14</v>
      </c>
      <c r="AG12" s="29">
        <v>1</v>
      </c>
      <c r="AH12" s="29">
        <v>9</v>
      </c>
      <c r="AI12" s="29">
        <f t="shared" si="11"/>
        <v>12.6</v>
      </c>
      <c r="AJ12" s="33"/>
      <c r="AK12" s="33"/>
      <c r="AL12" s="33">
        <f t="shared" si="19"/>
        <v>0</v>
      </c>
      <c r="AM12" s="37">
        <v>4</v>
      </c>
      <c r="AN12" s="37">
        <v>31</v>
      </c>
      <c r="AO12" s="37">
        <f t="shared" si="12"/>
        <v>47.4</v>
      </c>
      <c r="AP12" s="37">
        <v>3</v>
      </c>
      <c r="AQ12" s="37">
        <v>10</v>
      </c>
      <c r="AR12" s="37">
        <f t="shared" si="13"/>
        <v>14</v>
      </c>
      <c r="AS12" s="37">
        <v>2</v>
      </c>
      <c r="AT12" s="37">
        <v>47</v>
      </c>
      <c r="AU12" s="37">
        <f t="shared" si="14"/>
        <v>65.8</v>
      </c>
      <c r="AV12" s="41">
        <v>3</v>
      </c>
      <c r="AW12" s="41">
        <v>32</v>
      </c>
      <c r="AX12" s="41">
        <f t="shared" si="15"/>
        <v>47.8</v>
      </c>
      <c r="AY12" s="41">
        <v>3</v>
      </c>
      <c r="AZ12" s="41">
        <v>45</v>
      </c>
      <c r="BA12" s="41">
        <f t="shared" si="16"/>
        <v>62.999999999999993</v>
      </c>
      <c r="BB12" s="41">
        <v>1</v>
      </c>
      <c r="BC12" s="41">
        <v>17</v>
      </c>
      <c r="BD12" s="41">
        <f t="shared" si="17"/>
        <v>23.799999999999997</v>
      </c>
      <c r="BE12">
        <f t="shared" si="18"/>
        <v>738.79999999999984</v>
      </c>
    </row>
    <row r="13" spans="1:57" x14ac:dyDescent="0.2">
      <c r="A13" s="45" t="s">
        <v>14</v>
      </c>
      <c r="B13" s="46">
        <v>666.8</v>
      </c>
      <c r="C13" s="44">
        <v>7</v>
      </c>
      <c r="D13" s="13">
        <v>40</v>
      </c>
      <c r="E13" s="13">
        <f t="shared" si="1"/>
        <v>63</v>
      </c>
      <c r="F13" s="13">
        <v>4</v>
      </c>
      <c r="G13" s="13">
        <v>39</v>
      </c>
      <c r="H13" s="13">
        <f t="shared" si="2"/>
        <v>54.599999999999994</v>
      </c>
      <c r="I13" s="17">
        <v>9</v>
      </c>
      <c r="J13" s="17">
        <v>55</v>
      </c>
      <c r="K13" s="17">
        <f t="shared" si="3"/>
        <v>97</v>
      </c>
      <c r="L13" s="17">
        <v>4</v>
      </c>
      <c r="M13" s="17">
        <v>35</v>
      </c>
      <c r="N13" s="17">
        <f t="shared" si="4"/>
        <v>56</v>
      </c>
      <c r="O13" s="21">
        <v>4</v>
      </c>
      <c r="P13" s="21">
        <v>26</v>
      </c>
      <c r="Q13" s="21">
        <f t="shared" si="5"/>
        <v>45.6</v>
      </c>
      <c r="R13" s="21">
        <v>2</v>
      </c>
      <c r="S13" s="21">
        <v>19</v>
      </c>
      <c r="T13" s="21">
        <f t="shared" si="6"/>
        <v>30.400000000000002</v>
      </c>
      <c r="U13" s="25">
        <v>3</v>
      </c>
      <c r="V13" s="25">
        <v>19</v>
      </c>
      <c r="W13" s="25">
        <f t="shared" si="7"/>
        <v>33.400000000000006</v>
      </c>
      <c r="X13" s="25">
        <v>2</v>
      </c>
      <c r="Y13" s="25">
        <v>13</v>
      </c>
      <c r="Z13" s="25">
        <f t="shared" si="8"/>
        <v>20.8</v>
      </c>
      <c r="AA13" s="29">
        <v>4</v>
      </c>
      <c r="AB13" s="29">
        <v>22</v>
      </c>
      <c r="AC13" s="29">
        <f t="shared" si="9"/>
        <v>34.799999999999997</v>
      </c>
      <c r="AD13" s="29">
        <v>4</v>
      </c>
      <c r="AE13" s="29">
        <v>31</v>
      </c>
      <c r="AF13" s="29">
        <f t="shared" si="10"/>
        <v>43.4</v>
      </c>
      <c r="AG13" s="29">
        <v>2</v>
      </c>
      <c r="AH13" s="29">
        <v>15</v>
      </c>
      <c r="AI13" s="29">
        <f t="shared" si="11"/>
        <v>21</v>
      </c>
      <c r="AJ13" s="33"/>
      <c r="AK13" s="33"/>
      <c r="AL13" s="33">
        <f t="shared" si="19"/>
        <v>0</v>
      </c>
      <c r="AM13" s="37">
        <v>4</v>
      </c>
      <c r="AN13" s="37">
        <v>17</v>
      </c>
      <c r="AO13" s="37">
        <f t="shared" si="12"/>
        <v>27.799999999999997</v>
      </c>
      <c r="AP13" s="37">
        <v>3</v>
      </c>
      <c r="AQ13" s="37">
        <v>20</v>
      </c>
      <c r="AR13" s="37">
        <f t="shared" si="13"/>
        <v>28</v>
      </c>
      <c r="AS13" s="37">
        <v>3</v>
      </c>
      <c r="AT13" s="37">
        <v>14</v>
      </c>
      <c r="AU13" s="37">
        <f t="shared" si="14"/>
        <v>19.599999999999998</v>
      </c>
      <c r="AV13" s="41">
        <v>6</v>
      </c>
      <c r="AW13" s="41">
        <v>30</v>
      </c>
      <c r="AX13" s="41">
        <f t="shared" si="15"/>
        <v>48</v>
      </c>
      <c r="AY13" s="41">
        <v>3</v>
      </c>
      <c r="AZ13" s="41">
        <v>21</v>
      </c>
      <c r="BA13" s="41">
        <f t="shared" si="16"/>
        <v>29.4</v>
      </c>
      <c r="BB13" s="41">
        <v>2</v>
      </c>
      <c r="BC13" s="41">
        <v>10</v>
      </c>
      <c r="BD13" s="41">
        <f t="shared" si="17"/>
        <v>14</v>
      </c>
      <c r="BE13">
        <f t="shared" si="18"/>
        <v>666.8</v>
      </c>
    </row>
    <row r="14" spans="1:57" x14ac:dyDescent="0.2">
      <c r="A14" s="45" t="s">
        <v>13</v>
      </c>
      <c r="B14" s="46">
        <v>1164.1999999999998</v>
      </c>
      <c r="C14" s="44">
        <v>9</v>
      </c>
      <c r="D14" s="13">
        <v>83</v>
      </c>
      <c r="E14" s="13">
        <f t="shared" si="1"/>
        <v>125.19999999999999</v>
      </c>
      <c r="F14" s="13">
        <v>7</v>
      </c>
      <c r="G14" s="13">
        <v>69</v>
      </c>
      <c r="H14" s="13">
        <f t="shared" si="2"/>
        <v>96.6</v>
      </c>
      <c r="I14" s="17">
        <v>9</v>
      </c>
      <c r="J14" s="17">
        <v>84</v>
      </c>
      <c r="K14" s="17">
        <f t="shared" si="3"/>
        <v>143.4</v>
      </c>
      <c r="L14" s="17">
        <v>8</v>
      </c>
      <c r="M14" s="17">
        <v>65</v>
      </c>
      <c r="N14" s="17">
        <f t="shared" si="4"/>
        <v>104</v>
      </c>
      <c r="O14" s="21">
        <v>6</v>
      </c>
      <c r="P14" s="21">
        <v>42</v>
      </c>
      <c r="Q14" s="21">
        <f t="shared" si="5"/>
        <v>73.2</v>
      </c>
      <c r="R14" s="21">
        <v>5</v>
      </c>
      <c r="S14" s="21">
        <v>25</v>
      </c>
      <c r="T14" s="21">
        <f t="shared" si="6"/>
        <v>40</v>
      </c>
      <c r="U14" s="25">
        <v>6</v>
      </c>
      <c r="V14" s="25">
        <v>39</v>
      </c>
      <c r="W14" s="25">
        <f t="shared" si="7"/>
        <v>68.400000000000006</v>
      </c>
      <c r="X14" s="25">
        <v>6</v>
      </c>
      <c r="Y14" s="25">
        <v>43</v>
      </c>
      <c r="Z14" s="25">
        <f t="shared" si="8"/>
        <v>68.8</v>
      </c>
      <c r="AA14" s="29">
        <v>2</v>
      </c>
      <c r="AB14" s="29">
        <v>12</v>
      </c>
      <c r="AC14" s="29">
        <f t="shared" si="9"/>
        <v>18.799999999999997</v>
      </c>
      <c r="AD14" s="29">
        <v>3</v>
      </c>
      <c r="AE14" s="29">
        <v>12</v>
      </c>
      <c r="AF14" s="29">
        <f t="shared" si="10"/>
        <v>16.799999999999997</v>
      </c>
      <c r="AG14" s="29">
        <v>8</v>
      </c>
      <c r="AH14" s="29">
        <v>95</v>
      </c>
      <c r="AI14" s="29">
        <f t="shared" si="11"/>
        <v>133</v>
      </c>
      <c r="AJ14" s="33"/>
      <c r="AK14" s="33"/>
      <c r="AL14" s="33">
        <f t="shared" si="19"/>
        <v>0</v>
      </c>
      <c r="AM14" s="37">
        <v>5</v>
      </c>
      <c r="AN14" s="37">
        <v>25</v>
      </c>
      <c r="AO14" s="37">
        <f t="shared" si="12"/>
        <v>40</v>
      </c>
      <c r="AP14" s="37">
        <v>5</v>
      </c>
      <c r="AQ14" s="37">
        <v>19</v>
      </c>
      <c r="AR14" s="37">
        <f t="shared" si="13"/>
        <v>26.599999999999998</v>
      </c>
      <c r="AS14" s="37">
        <v>7</v>
      </c>
      <c r="AT14" s="37">
        <v>61</v>
      </c>
      <c r="AU14" s="37">
        <f t="shared" si="14"/>
        <v>85.399999999999991</v>
      </c>
      <c r="AV14" s="41">
        <v>5</v>
      </c>
      <c r="AW14" s="41">
        <v>28</v>
      </c>
      <c r="AX14" s="41">
        <f t="shared" si="15"/>
        <v>44.199999999999996</v>
      </c>
      <c r="AY14" s="41">
        <v>6</v>
      </c>
      <c r="AZ14" s="41">
        <v>19</v>
      </c>
      <c r="BA14" s="41">
        <f t="shared" si="16"/>
        <v>26.599999999999998</v>
      </c>
      <c r="BB14" s="41">
        <v>6</v>
      </c>
      <c r="BC14" s="41">
        <v>38</v>
      </c>
      <c r="BD14" s="41">
        <f t="shared" si="17"/>
        <v>53.199999999999996</v>
      </c>
      <c r="BE14">
        <f t="shared" si="18"/>
        <v>1164.1999999999998</v>
      </c>
    </row>
    <row r="15" spans="1:57" x14ac:dyDescent="0.2">
      <c r="A15" s="45" t="s">
        <v>12</v>
      </c>
      <c r="B15" s="46">
        <v>1220.0000000000002</v>
      </c>
      <c r="C15" s="44">
        <v>9</v>
      </c>
      <c r="D15" s="13">
        <v>120</v>
      </c>
      <c r="E15" s="13">
        <f t="shared" si="1"/>
        <v>177</v>
      </c>
      <c r="F15" s="13">
        <v>7</v>
      </c>
      <c r="G15" s="13">
        <v>59</v>
      </c>
      <c r="H15" s="13">
        <f t="shared" si="2"/>
        <v>82.6</v>
      </c>
      <c r="I15" s="17">
        <v>10</v>
      </c>
      <c r="J15" s="17">
        <v>98</v>
      </c>
      <c r="K15" s="17">
        <f t="shared" si="3"/>
        <v>166.8</v>
      </c>
      <c r="L15" s="17">
        <v>7</v>
      </c>
      <c r="M15" s="17">
        <v>55</v>
      </c>
      <c r="N15" s="17">
        <f t="shared" si="4"/>
        <v>88</v>
      </c>
      <c r="O15" s="21">
        <v>6</v>
      </c>
      <c r="P15" s="21">
        <v>56</v>
      </c>
      <c r="Q15" s="21">
        <f t="shared" si="5"/>
        <v>95.600000000000009</v>
      </c>
      <c r="R15" s="21">
        <v>4</v>
      </c>
      <c r="S15" s="21">
        <v>23</v>
      </c>
      <c r="T15" s="21">
        <f t="shared" si="6"/>
        <v>36.800000000000004</v>
      </c>
      <c r="U15" s="25">
        <v>6</v>
      </c>
      <c r="V15" s="25">
        <v>40</v>
      </c>
      <c r="W15" s="25">
        <f t="shared" si="7"/>
        <v>70</v>
      </c>
      <c r="X15" s="25">
        <v>5</v>
      </c>
      <c r="Y15" s="25">
        <v>24</v>
      </c>
      <c r="Z15" s="25">
        <f t="shared" si="8"/>
        <v>38.400000000000006</v>
      </c>
      <c r="AA15" s="29">
        <v>6</v>
      </c>
      <c r="AB15" s="29">
        <v>34</v>
      </c>
      <c r="AC15" s="29">
        <f t="shared" si="9"/>
        <v>53.599999999999994</v>
      </c>
      <c r="AD15" s="29">
        <v>7</v>
      </c>
      <c r="AE15" s="29">
        <v>54</v>
      </c>
      <c r="AF15" s="29">
        <f t="shared" si="10"/>
        <v>75.599999999999994</v>
      </c>
      <c r="AG15" s="29">
        <v>6</v>
      </c>
      <c r="AH15" s="29">
        <v>64</v>
      </c>
      <c r="AI15" s="29">
        <f t="shared" si="11"/>
        <v>89.6</v>
      </c>
      <c r="AJ15" s="33"/>
      <c r="AK15" s="33"/>
      <c r="AL15" s="33">
        <f t="shared" si="19"/>
        <v>0</v>
      </c>
      <c r="AM15" s="37">
        <v>5</v>
      </c>
      <c r="AN15" s="37">
        <v>26</v>
      </c>
      <c r="AO15" s="37">
        <f t="shared" si="12"/>
        <v>41.4</v>
      </c>
      <c r="AP15" s="37">
        <v>5</v>
      </c>
      <c r="AQ15" s="37">
        <v>28</v>
      </c>
      <c r="AR15" s="37">
        <f t="shared" si="13"/>
        <v>39.199999999999996</v>
      </c>
      <c r="AS15" s="37">
        <v>7</v>
      </c>
      <c r="AT15" s="37">
        <v>56</v>
      </c>
      <c r="AU15" s="37">
        <f t="shared" si="14"/>
        <v>78.399999999999991</v>
      </c>
      <c r="AV15" s="41">
        <v>3</v>
      </c>
      <c r="AW15" s="41">
        <v>11</v>
      </c>
      <c r="AX15" s="41">
        <f t="shared" si="15"/>
        <v>18.399999999999999</v>
      </c>
      <c r="AY15" s="41">
        <v>3</v>
      </c>
      <c r="AZ15" s="41">
        <v>9</v>
      </c>
      <c r="BA15" s="41">
        <f t="shared" si="16"/>
        <v>12.6</v>
      </c>
      <c r="BB15" s="41">
        <v>5</v>
      </c>
      <c r="BC15" s="41">
        <v>40</v>
      </c>
      <c r="BD15" s="41">
        <f t="shared" si="17"/>
        <v>56</v>
      </c>
      <c r="BE15">
        <f t="shared" si="18"/>
        <v>1220.0000000000002</v>
      </c>
    </row>
    <row r="16" spans="1:57" x14ac:dyDescent="0.2">
      <c r="A16" s="45" t="s">
        <v>11</v>
      </c>
      <c r="B16" s="46">
        <v>2353.8000000000002</v>
      </c>
      <c r="C16" s="44">
        <v>13</v>
      </c>
      <c r="D16" s="13">
        <v>200</v>
      </c>
      <c r="E16" s="13">
        <f t="shared" si="1"/>
        <v>293</v>
      </c>
      <c r="F16" s="13">
        <v>9</v>
      </c>
      <c r="G16" s="13">
        <v>80</v>
      </c>
      <c r="H16" s="13">
        <f t="shared" si="2"/>
        <v>112</v>
      </c>
      <c r="I16" s="17">
        <v>13</v>
      </c>
      <c r="J16" s="17">
        <v>193</v>
      </c>
      <c r="K16" s="17">
        <f t="shared" si="3"/>
        <v>321.8</v>
      </c>
      <c r="L16" s="17">
        <v>8</v>
      </c>
      <c r="M16" s="17">
        <v>76</v>
      </c>
      <c r="N16" s="17">
        <f t="shared" si="4"/>
        <v>121.60000000000001</v>
      </c>
      <c r="O16" s="21">
        <v>9</v>
      </c>
      <c r="P16" s="21">
        <v>121</v>
      </c>
      <c r="Q16" s="21">
        <f t="shared" si="5"/>
        <v>202.60000000000002</v>
      </c>
      <c r="R16" s="21">
        <v>4</v>
      </c>
      <c r="S16" s="21">
        <v>30</v>
      </c>
      <c r="T16" s="21">
        <f t="shared" si="6"/>
        <v>48</v>
      </c>
      <c r="U16" s="25">
        <v>7</v>
      </c>
      <c r="V16" s="25">
        <v>95</v>
      </c>
      <c r="W16" s="25">
        <f t="shared" si="7"/>
        <v>159</v>
      </c>
      <c r="X16" s="25">
        <v>3</v>
      </c>
      <c r="Y16" s="25">
        <v>25</v>
      </c>
      <c r="Z16" s="25">
        <f t="shared" si="8"/>
        <v>40</v>
      </c>
      <c r="AA16" s="29">
        <v>10</v>
      </c>
      <c r="AB16" s="29">
        <v>86</v>
      </c>
      <c r="AC16" s="29">
        <f t="shared" si="9"/>
        <v>130.39999999999998</v>
      </c>
      <c r="AD16" s="29">
        <v>9</v>
      </c>
      <c r="AE16" s="29">
        <v>58</v>
      </c>
      <c r="AF16" s="29">
        <f t="shared" si="10"/>
        <v>81.199999999999989</v>
      </c>
      <c r="AG16" s="29">
        <v>7</v>
      </c>
      <c r="AH16" s="29">
        <v>111</v>
      </c>
      <c r="AI16" s="29">
        <f t="shared" si="11"/>
        <v>155.39999999999998</v>
      </c>
      <c r="AJ16" s="33">
        <v>7</v>
      </c>
      <c r="AK16" s="33">
        <v>30</v>
      </c>
      <c r="AL16" s="33">
        <f t="shared" si="19"/>
        <v>90</v>
      </c>
      <c r="AM16" s="37">
        <v>9</v>
      </c>
      <c r="AN16" s="37">
        <v>89</v>
      </c>
      <c r="AO16" s="37">
        <f t="shared" si="12"/>
        <v>133.6</v>
      </c>
      <c r="AP16" s="37">
        <v>7</v>
      </c>
      <c r="AQ16" s="37">
        <v>43</v>
      </c>
      <c r="AR16" s="37">
        <f t="shared" si="13"/>
        <v>60.199999999999996</v>
      </c>
      <c r="AS16" s="37">
        <v>8</v>
      </c>
      <c r="AT16" s="37">
        <v>99</v>
      </c>
      <c r="AU16" s="37">
        <f t="shared" si="14"/>
        <v>138.6</v>
      </c>
      <c r="AV16" s="41">
        <v>6</v>
      </c>
      <c r="AW16" s="41">
        <v>56</v>
      </c>
      <c r="AX16" s="41">
        <f t="shared" si="15"/>
        <v>84.399999999999991</v>
      </c>
      <c r="AY16" s="41">
        <v>4</v>
      </c>
      <c r="AZ16" s="41">
        <v>27</v>
      </c>
      <c r="BA16" s="41">
        <f t="shared" si="16"/>
        <v>37.799999999999997</v>
      </c>
      <c r="BB16" s="41">
        <v>9</v>
      </c>
      <c r="BC16" s="41">
        <v>103</v>
      </c>
      <c r="BD16" s="41">
        <f t="shared" si="17"/>
        <v>144.19999999999999</v>
      </c>
      <c r="BE16">
        <f t="shared" si="18"/>
        <v>2353.8000000000002</v>
      </c>
    </row>
    <row r="17" spans="1:57" x14ac:dyDescent="0.2">
      <c r="A17" s="45" t="s">
        <v>10</v>
      </c>
      <c r="B17" s="46">
        <v>453.4</v>
      </c>
      <c r="C17" s="44">
        <v>5</v>
      </c>
      <c r="D17" s="13">
        <v>35</v>
      </c>
      <c r="E17" s="13">
        <f t="shared" si="1"/>
        <v>54</v>
      </c>
      <c r="F17" s="13">
        <v>4</v>
      </c>
      <c r="G17" s="13">
        <v>30</v>
      </c>
      <c r="H17" s="13">
        <f t="shared" si="2"/>
        <v>42</v>
      </c>
      <c r="I17" s="17">
        <v>5</v>
      </c>
      <c r="J17" s="17">
        <v>27</v>
      </c>
      <c r="K17" s="17">
        <f t="shared" si="3"/>
        <v>48.2</v>
      </c>
      <c r="L17" s="17">
        <v>4</v>
      </c>
      <c r="M17" s="17">
        <v>26</v>
      </c>
      <c r="N17" s="17">
        <f t="shared" si="4"/>
        <v>41.6</v>
      </c>
      <c r="O17" s="21">
        <v>4</v>
      </c>
      <c r="P17" s="21">
        <v>19</v>
      </c>
      <c r="Q17" s="21">
        <f t="shared" si="5"/>
        <v>34.400000000000006</v>
      </c>
      <c r="R17" s="21">
        <v>3</v>
      </c>
      <c r="S17" s="21">
        <v>13</v>
      </c>
      <c r="T17" s="21">
        <f t="shared" si="6"/>
        <v>20.8</v>
      </c>
      <c r="U17" s="25">
        <v>3</v>
      </c>
      <c r="V17" s="25">
        <v>12</v>
      </c>
      <c r="W17" s="25">
        <f t="shared" si="7"/>
        <v>22.200000000000003</v>
      </c>
      <c r="X17" s="25">
        <v>3</v>
      </c>
      <c r="Y17" s="25">
        <v>16</v>
      </c>
      <c r="Z17" s="25">
        <f t="shared" si="8"/>
        <v>25.6</v>
      </c>
      <c r="AA17" s="29">
        <v>4</v>
      </c>
      <c r="AB17" s="29">
        <v>12</v>
      </c>
      <c r="AC17" s="29">
        <f t="shared" si="9"/>
        <v>20.799999999999997</v>
      </c>
      <c r="AD17" s="29">
        <v>5</v>
      </c>
      <c r="AE17" s="29">
        <v>43</v>
      </c>
      <c r="AF17" s="29">
        <f t="shared" si="10"/>
        <v>60.199999999999996</v>
      </c>
      <c r="AG17" s="29">
        <v>2</v>
      </c>
      <c r="AH17" s="29">
        <v>21</v>
      </c>
      <c r="AI17" s="29">
        <f t="shared" si="11"/>
        <v>29.4</v>
      </c>
      <c r="AJ17" s="33"/>
      <c r="AK17" s="33"/>
      <c r="AL17" s="33">
        <f t="shared" si="19"/>
        <v>0</v>
      </c>
      <c r="AM17" s="37">
        <v>1</v>
      </c>
      <c r="AN17" s="37">
        <v>1</v>
      </c>
      <c r="AO17" s="37">
        <f t="shared" si="12"/>
        <v>2.4</v>
      </c>
      <c r="AP17" s="37">
        <v>4</v>
      </c>
      <c r="AQ17" s="37">
        <v>25</v>
      </c>
      <c r="AR17" s="37">
        <f t="shared" si="13"/>
        <v>35</v>
      </c>
      <c r="AS17" s="37">
        <v>1</v>
      </c>
      <c r="AT17" s="37">
        <v>12</v>
      </c>
      <c r="AU17" s="37">
        <f t="shared" si="14"/>
        <v>16.799999999999997</v>
      </c>
      <c r="AV17" s="41"/>
      <c r="AW17" s="41"/>
      <c r="AX17" s="41">
        <f t="shared" si="15"/>
        <v>0</v>
      </c>
      <c r="AY17" s="41"/>
      <c r="AZ17" s="41"/>
      <c r="BA17" s="41">
        <f t="shared" si="16"/>
        <v>0</v>
      </c>
      <c r="BB17" s="41"/>
      <c r="BC17" s="41"/>
      <c r="BD17" s="41">
        <f t="shared" si="17"/>
        <v>0</v>
      </c>
      <c r="BE17">
        <f t="shared" si="18"/>
        <v>453.4</v>
      </c>
    </row>
    <row r="18" spans="1:57" x14ac:dyDescent="0.2">
      <c r="A18" s="45" t="s">
        <v>9</v>
      </c>
      <c r="B18" s="46">
        <v>2367.8000000000002</v>
      </c>
      <c r="C18" s="44">
        <v>11</v>
      </c>
      <c r="D18" s="13">
        <v>163</v>
      </c>
      <c r="E18" s="13">
        <f t="shared" si="1"/>
        <v>239.2</v>
      </c>
      <c r="F18" s="13">
        <v>10</v>
      </c>
      <c r="G18" s="13">
        <v>102</v>
      </c>
      <c r="H18" s="13">
        <f t="shared" si="2"/>
        <v>142.79999999999998</v>
      </c>
      <c r="I18" s="17">
        <v>11</v>
      </c>
      <c r="J18" s="17">
        <v>156</v>
      </c>
      <c r="K18" s="17">
        <f t="shared" si="3"/>
        <v>260.60000000000002</v>
      </c>
      <c r="L18" s="17">
        <v>9</v>
      </c>
      <c r="M18" s="17">
        <v>97</v>
      </c>
      <c r="N18" s="17">
        <f t="shared" si="4"/>
        <v>155.20000000000002</v>
      </c>
      <c r="O18" s="21">
        <v>11</v>
      </c>
      <c r="P18" s="21">
        <v>110</v>
      </c>
      <c r="Q18" s="21">
        <f t="shared" si="5"/>
        <v>187</v>
      </c>
      <c r="R18" s="21">
        <v>8</v>
      </c>
      <c r="S18" s="21">
        <v>51</v>
      </c>
      <c r="T18" s="21">
        <f t="shared" si="6"/>
        <v>81.600000000000009</v>
      </c>
      <c r="U18" s="25">
        <v>8</v>
      </c>
      <c r="V18" s="25">
        <v>86</v>
      </c>
      <c r="W18" s="25">
        <f t="shared" si="7"/>
        <v>145.6</v>
      </c>
      <c r="X18" s="25">
        <v>6</v>
      </c>
      <c r="Y18" s="25">
        <v>52</v>
      </c>
      <c r="Z18" s="25">
        <f t="shared" si="8"/>
        <v>83.2</v>
      </c>
      <c r="AA18" s="29">
        <v>11</v>
      </c>
      <c r="AB18" s="29">
        <v>98</v>
      </c>
      <c r="AC18" s="29">
        <f t="shared" si="9"/>
        <v>148.19999999999999</v>
      </c>
      <c r="AD18" s="29">
        <v>8</v>
      </c>
      <c r="AE18" s="29">
        <v>53</v>
      </c>
      <c r="AF18" s="29">
        <f t="shared" si="10"/>
        <v>74.199999999999989</v>
      </c>
      <c r="AG18" s="29">
        <v>7</v>
      </c>
      <c r="AH18" s="29">
        <v>131</v>
      </c>
      <c r="AI18" s="29">
        <f t="shared" si="11"/>
        <v>183.39999999999998</v>
      </c>
      <c r="AJ18" s="33">
        <v>8</v>
      </c>
      <c r="AK18" s="33">
        <v>36</v>
      </c>
      <c r="AL18" s="33">
        <f t="shared" si="19"/>
        <v>108</v>
      </c>
      <c r="AM18" s="37">
        <v>10</v>
      </c>
      <c r="AN18" s="37">
        <v>91</v>
      </c>
      <c r="AO18" s="37">
        <f t="shared" si="12"/>
        <v>137.39999999999998</v>
      </c>
      <c r="AP18" s="37">
        <v>5</v>
      </c>
      <c r="AQ18" s="37">
        <v>40</v>
      </c>
      <c r="AR18" s="37">
        <f t="shared" si="13"/>
        <v>56</v>
      </c>
      <c r="AS18" s="37">
        <v>6</v>
      </c>
      <c r="AT18" s="37">
        <v>90</v>
      </c>
      <c r="AU18" s="37">
        <f t="shared" si="14"/>
        <v>125.99999999999999</v>
      </c>
      <c r="AV18" s="41">
        <v>7</v>
      </c>
      <c r="AW18" s="41">
        <v>68</v>
      </c>
      <c r="AX18" s="41">
        <f t="shared" si="15"/>
        <v>102.19999999999999</v>
      </c>
      <c r="AY18" s="41">
        <v>4</v>
      </c>
      <c r="AZ18" s="41">
        <v>32</v>
      </c>
      <c r="BA18" s="41">
        <f t="shared" si="16"/>
        <v>44.8</v>
      </c>
      <c r="BB18" s="41">
        <v>8</v>
      </c>
      <c r="BC18" s="41">
        <v>66</v>
      </c>
      <c r="BD18" s="41">
        <f t="shared" si="17"/>
        <v>92.399999999999991</v>
      </c>
      <c r="BE18">
        <f t="shared" si="18"/>
        <v>2367.8000000000002</v>
      </c>
    </row>
    <row r="19" spans="1:57" x14ac:dyDescent="0.2">
      <c r="A19" s="45" t="s">
        <v>8</v>
      </c>
      <c r="B19" s="46">
        <v>482.40000000000003</v>
      </c>
      <c r="C19" s="44">
        <v>5</v>
      </c>
      <c r="D19" s="13">
        <v>72</v>
      </c>
      <c r="E19" s="13">
        <f t="shared" si="1"/>
        <v>105.8</v>
      </c>
      <c r="F19" s="13">
        <v>3</v>
      </c>
      <c r="G19" s="13">
        <v>33</v>
      </c>
      <c r="H19" s="13">
        <f t="shared" si="2"/>
        <v>46.199999999999996</v>
      </c>
      <c r="I19" s="17">
        <v>6</v>
      </c>
      <c r="J19" s="17">
        <v>67</v>
      </c>
      <c r="K19" s="17">
        <f t="shared" si="3"/>
        <v>113.2</v>
      </c>
      <c r="L19" s="17">
        <v>3</v>
      </c>
      <c r="M19" s="17">
        <v>31</v>
      </c>
      <c r="N19" s="17">
        <f t="shared" si="4"/>
        <v>49.6</v>
      </c>
      <c r="O19" s="21">
        <v>3</v>
      </c>
      <c r="P19" s="21">
        <v>39</v>
      </c>
      <c r="Q19" s="21">
        <f t="shared" si="5"/>
        <v>65.400000000000006</v>
      </c>
      <c r="R19" s="21">
        <v>2</v>
      </c>
      <c r="S19" s="21">
        <v>20</v>
      </c>
      <c r="T19" s="21">
        <f t="shared" si="6"/>
        <v>32</v>
      </c>
      <c r="U19" s="25">
        <v>3</v>
      </c>
      <c r="V19" s="25">
        <v>23</v>
      </c>
      <c r="W19" s="25">
        <f t="shared" si="7"/>
        <v>39.800000000000004</v>
      </c>
      <c r="X19" s="25">
        <v>2</v>
      </c>
      <c r="Y19" s="25">
        <v>19</v>
      </c>
      <c r="Z19" s="25">
        <f t="shared" si="8"/>
        <v>30.400000000000002</v>
      </c>
      <c r="AA19" s="29"/>
      <c r="AB19" s="29"/>
      <c r="AC19" s="29"/>
      <c r="AD19" s="29"/>
      <c r="AE19" s="29"/>
      <c r="AF19" s="29"/>
      <c r="AG19" s="29"/>
      <c r="AH19" s="29"/>
      <c r="AI19" s="29"/>
      <c r="AJ19" s="33"/>
      <c r="AK19" s="33"/>
      <c r="AL19" s="33"/>
      <c r="AM19" s="37"/>
      <c r="AN19" s="37"/>
      <c r="AO19" s="37"/>
      <c r="AP19" s="37"/>
      <c r="AQ19" s="37"/>
      <c r="AR19" s="37"/>
      <c r="AS19" s="37"/>
      <c r="AT19" s="37"/>
      <c r="AU19" s="37"/>
      <c r="AV19" s="41"/>
      <c r="AW19" s="41"/>
      <c r="AX19" s="41"/>
      <c r="AY19" s="41"/>
      <c r="AZ19" s="41"/>
      <c r="BA19" s="41"/>
      <c r="BB19" s="41"/>
      <c r="BC19" s="41"/>
      <c r="BD19" s="41"/>
      <c r="BE19">
        <f t="shared" si="18"/>
        <v>482.40000000000003</v>
      </c>
    </row>
    <row r="20" spans="1:57" x14ac:dyDescent="0.2">
      <c r="B20" s="43">
        <v>17175.2</v>
      </c>
      <c r="BE20">
        <f>SUM(BE4:BE19)</f>
        <v>17175.2</v>
      </c>
    </row>
  </sheetData>
  <mergeCells count="18">
    <mergeCell ref="AS1:AU1"/>
    <mergeCell ref="AV1:AX1"/>
    <mergeCell ref="AY1:BA1"/>
    <mergeCell ref="BB1:BD1"/>
    <mergeCell ref="AD1:AF1"/>
    <mergeCell ref="AG1:AI1"/>
    <mergeCell ref="AJ1:AL1"/>
    <mergeCell ref="AM1:AO1"/>
    <mergeCell ref="AP1:AR1"/>
    <mergeCell ref="I1:K1"/>
    <mergeCell ref="L1:N1"/>
    <mergeCell ref="O1:Q1"/>
    <mergeCell ref="R1:T1"/>
    <mergeCell ref="U1:W1"/>
    <mergeCell ref="X1:Z1"/>
    <mergeCell ref="AA1:AC1"/>
    <mergeCell ref="C1:E1"/>
    <mergeCell ref="F1:H1"/>
  </mergeCells>
  <printOptions horizontalCentered="1"/>
  <pageMargins left="0.2" right="0.2" top="0.2" bottom="0.5" header="0.3" footer="0.3"/>
  <pageSetup fitToHeight="0" orientation="landscape" r:id="rId1"/>
  <headerFooter>
    <oddFooter>PiRcube Club - www.pir3.net, 26/08/24 19:22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Vieux</vt:lpstr>
      <vt:lpstr>Yearlings</vt:lpstr>
      <vt:lpstr>Femelles</vt:lpstr>
      <vt:lpstr>Total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Rapport - Consolidation par zone</dc:title>
  <dc:subject>PiRcube CLUB Reporting</dc:subject>
  <dc:creator>Benoît Cailliez</dc:creator>
  <cp:keywords>PiRcube pir3 club enlogement feuille mises jeu</cp:keywords>
  <dc:description>Relevé comptable des feuilles d'enlogement</dc:description>
  <cp:lastModifiedBy>direction1 Abeille de la ternoise</cp:lastModifiedBy>
  <dcterms:created xsi:type="dcterms:W3CDTF">2024-08-26T17:22:12Z</dcterms:created>
  <dcterms:modified xsi:type="dcterms:W3CDTF">2024-08-26T18:10:52Z</dcterms:modified>
  <cp:category>Reporting</cp:category>
</cp:coreProperties>
</file>